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omek\www.pkw.gov.pl\Rejestr wyborców\"/>
    </mc:Choice>
  </mc:AlternateContent>
  <bookViews>
    <workbookView xWindow="32760" yWindow="32760" windowWidth="28800" windowHeight="12210"/>
  </bookViews>
  <sheets>
    <sheet name="rejestr_wyborcow_2019_kw_3_2019" sheetId="1" r:id="rId1"/>
  </sheets>
  <calcPr calcId="181029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</calcChain>
</file>

<file path=xl/sharedStrings.xml><?xml version="1.0" encoding="utf-8"?>
<sst xmlns="http://schemas.openxmlformats.org/spreadsheetml/2006/main" count="89" uniqueCount="85">
  <si>
    <t>Gmina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</si>
  <si>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</si>
  <si>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</si>
  <si>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</si>
  <si>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</si>
  <si>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</si>
  <si>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</si>
  <si>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</si>
  <si>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</si>
  <si>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</si>
  <si>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</si>
  <si>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</si>
  <si>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</si>
  <si>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</si>
  <si>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</si>
  <si>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</si>
  <si>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</si>
  <si>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</si>
  <si>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</si>
  <si>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</si>
  <si>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</si>
  <si>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</si>
  <si>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</si>
  <si>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</si>
  <si>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</si>
  <si>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</si>
  <si>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</si>
  <si>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</si>
  <si>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</si>
  <si>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</si>
  <si>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</si>
  <si>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</si>
  <si>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</si>
  <si>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</si>
  <si>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</si>
  <si>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</si>
  <si>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</si>
  <si>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</si>
  <si>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</si>
  <si>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</si>
  <si>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</si>
  <si>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</si>
  <si>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</si>
  <si>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</si>
  <si>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</si>
  <si>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</si>
  <si>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</si>
  <si>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</si>
  <si>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</si>
  <si>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</si>
  <si>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</si>
  <si>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</si>
  <si>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</si>
  <si>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</si>
  <si>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</si>
  <si>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</si>
  <si>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</si>
  <si>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</si>
  <si>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</si>
  <si>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</si>
  <si>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ogółem</t>
  </si>
  <si>
    <t>Liczba wyborców</t>
  </si>
  <si>
    <t>Informacje dodatkowe o dopisaniu do rejestru wyborców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</si>
  <si>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</si>
  <si>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</si>
  <si>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</si>
  <si>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</si>
  <si>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</si>
  <si>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>(ZUE)</t>
  </si>
  <si>
    <t xml:space="preserve">wpisanych </t>
  </si>
  <si>
    <t>z urzędu</t>
  </si>
  <si>
    <t>na wniosek</t>
  </si>
  <si>
    <t xml:space="preserve">Liczba </t>
  </si>
  <si>
    <t>mieszkańców</t>
  </si>
  <si>
    <t>Informacje dodatkowe o skreśleniu z rejestru wyborców</t>
  </si>
  <si>
    <t xml:space="preserve">w części A </t>
  </si>
  <si>
    <t xml:space="preserve"> (R41)</t>
  </si>
  <si>
    <t xml:space="preserve"> (R42)</t>
  </si>
  <si>
    <t>(R43)</t>
  </si>
  <si>
    <t>ogółem (RUE)</t>
  </si>
  <si>
    <t xml:space="preserve"> TERYT</t>
  </si>
  <si>
    <t>Kod</t>
  </si>
  <si>
    <t>Delegatura Krajowego Biura Wyborczego w Jeleniej Górze</t>
  </si>
  <si>
    <t>Suma wg stanu na dzień 30.09.2019 r.</t>
  </si>
  <si>
    <t>Meldunek o stanie rejestru wyborców na dzień 30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</si>
</sst>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8" applyNumberFormat="0" applyAlignment="0" applyProtection="0"/>
    <xf numFmtId="0" fontId="4" fillId="27" borderId="9" applyNumberFormat="0" applyAlignment="0" applyProtection="0"/>
    <xf numFmtId="0" fontId="5" fillId="28" borderId="0" applyNumberFormat="0" applyBorder="0" applyAlignment="0" applyProtection="0"/>
    <xf numFmtId="0" fontId="6" fillId="0" borderId="10" applyNumberFormat="0" applyFill="0" applyAlignment="0" applyProtection="0"/>
    <xf numFmtId="0" fontId="7" fillId="29" borderId="11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8" applyNumberFormat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18" fillId="33" borderId="2" xfId="34" applyFont="1" applyFill="1" applyBorder="1" applyAlignment="1">
      <alignment horizontal="center"/>
    </xf>
    <xf numFmtId="0" fontId="18" fillId="33" borderId="2" xfId="34" applyFont="1" applyFill="1" applyBorder="1"/>
    <xf numFmtId="0" fontId="18" fillId="33" borderId="3" xfId="34" applyFont="1" applyFill="1" applyBorder="1" applyAlignment="1">
      <alignment horizontal="center"/>
    </xf>
    <xf numFmtId="0" fontId="13" fillId="34" borderId="2" xfId="0" applyFont="1" applyFill="1" applyBorder="1" applyAlignment="1">
      <alignment horizontal="center"/>
    </xf>
    <xf numFmtId="0" fontId="18" fillId="33" borderId="4" xfId="34" applyFont="1" applyFill="1" applyBorder="1"/>
    <xf numFmtId="0" fontId="13" fillId="35" borderId="4" xfId="0" applyFont="1" applyFill="1" applyBorder="1" applyAlignment="1">
      <alignment horizontal="center"/>
    </xf>
    <xf numFmtId="0" fontId="13" fillId="34" borderId="4" xfId="0" applyFont="1" applyFill="1" applyBorder="1" applyAlignment="1">
      <alignment horizontal="center"/>
    </xf>
    <xf numFmtId="0" fontId="13" fillId="36" borderId="2" xfId="0" applyFont="1" applyFill="1" applyBorder="1" applyAlignment="1">
      <alignment horizontal="center"/>
    </xf>
    <xf numFmtId="0" fontId="13" fillId="35" borderId="2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3" fillId="0" borderId="0" xfId="0" applyFont="1"/>
    <xf numFmtId="0" fontId="13" fillId="37" borderId="5" xfId="9" applyFont="1" applyFill="1" applyBorder="1"/>
    <xf numFmtId="0" fontId="13" fillId="37" borderId="6" xfId="9" applyFont="1" applyFill="1" applyBorder="1"/>
    <xf numFmtId="0" fontId="1" fillId="10" borderId="1" xfId="9" applyBorder="1"/>
    <xf numFmtId="0" fontId="1" fillId="10" borderId="5" xfId="9" applyBorder="1"/>
    <xf numFmtId="0" fontId="0" fillId="0" borderId="5" xfId="0" applyBorder="1"/>
    <xf numFmtId="3" fontId="1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10" borderId="1" xfId="9" applyNumberFormat="1" applyBorder="1" applyAlignment="1">
      <alignment horizontal="center"/>
    </xf>
    <xf numFmtId="0" fontId="1" fillId="38" borderId="1" xfId="9" applyFill="1" applyBorder="1"/>
    <xf numFmtId="0" fontId="1" fillId="38" borderId="5" xfId="9" applyFill="1" applyBorder="1"/>
    <xf numFmtId="3" fontId="13" fillId="38" borderId="1" xfId="0" applyNumberFormat="1" applyFont="1" applyFill="1" applyBorder="1" applyAlignment="1">
      <alignment horizontal="center"/>
    </xf>
    <xf numFmtId="3" fontId="0" fillId="38" borderId="1" xfId="0" applyNumberFormat="1" applyFill="1" applyBorder="1" applyAlignment="1">
      <alignment horizontal="center"/>
    </xf>
    <xf numFmtId="3" fontId="13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0" fontId="13" fillId="36" borderId="6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13" fillId="36" borderId="5" xfId="0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/>
    </xf>
    <xf numFmtId="0" fontId="13" fillId="12" borderId="5" xfId="11" applyFont="1" applyBorder="1" applyAlignment="1">
      <alignment horizontal="center"/>
    </xf>
    <xf numFmtId="0" fontId="13" fillId="12" borderId="6" xfId="11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="85" zoomScaleNormal="85" workbookViewId="0">
      <selection activeCell="D20" sqref="D20"/>
    </sheetView>
  </sheetViews>
  <sheetFormatPr defaultRowHeight="15" x14ac:dyDescent="0.25"/>
  <cols>
    <col min="1" max="1" width="12.5703125" customWidth="1"/>
    <col min="2" max="2" width="28.42578125" customWidth="1"/>
    <col min="3" max="3" width="21" style="12" customWidth="1"/>
    <col min="4" max="15" width="12" customWidth="1"/>
    <col min="16" max="16" width="13.7109375" style="27" customWidth="1"/>
  </cols>
  <sheetData>
    <row r="1" spans="1:20" x14ac:dyDescent="0.25">
      <c r="B1" s="12" t="s">
        <v>82</v>
      </c>
      <c r="D1" s="12"/>
      <c r="E1" s="12"/>
    </row>
    <row r="2" spans="1:20" x14ac:dyDescent="0.25">
      <c r="B2" s="12" t="s">
        <v>84</v>
      </c>
      <c r="D2" s="12"/>
      <c r="E2" s="12"/>
    </row>
    <row r="3" spans="1:20" x14ac:dyDescent="0.25">
      <c r="A3" s="2" t="s">
        <v>81</v>
      </c>
      <c r="B3" s="3"/>
      <c r="C3" s="2" t="s">
        <v>72</v>
      </c>
      <c r="D3" s="28" t="s">
        <v>61</v>
      </c>
      <c r="E3" s="28"/>
      <c r="F3" s="29"/>
      <c r="G3" s="30" t="s">
        <v>62</v>
      </c>
      <c r="H3" s="28"/>
      <c r="I3" s="28"/>
      <c r="J3" s="28"/>
      <c r="K3" s="29"/>
      <c r="L3" s="31" t="s">
        <v>74</v>
      </c>
      <c r="M3" s="31"/>
      <c r="N3" s="31"/>
      <c r="O3" s="31"/>
      <c r="P3" s="31"/>
    </row>
    <row r="4" spans="1:20" x14ac:dyDescent="0.25">
      <c r="A4" s="4" t="s">
        <v>80</v>
      </c>
      <c r="B4" s="4" t="s">
        <v>0</v>
      </c>
      <c r="C4" s="4" t="s">
        <v>73</v>
      </c>
      <c r="D4" s="9" t="s">
        <v>60</v>
      </c>
      <c r="E4" s="9" t="s">
        <v>69</v>
      </c>
      <c r="F4" s="9" t="s">
        <v>69</v>
      </c>
      <c r="G4" s="9" t="s">
        <v>63</v>
      </c>
      <c r="H4" s="9" t="s">
        <v>64</v>
      </c>
      <c r="I4" s="9" t="s">
        <v>65</v>
      </c>
      <c r="J4" s="9" t="s">
        <v>66</v>
      </c>
      <c r="K4" s="10" t="s">
        <v>67</v>
      </c>
      <c r="L4" s="5" t="s">
        <v>75</v>
      </c>
      <c r="M4" s="5" t="s">
        <v>76</v>
      </c>
      <c r="N4" s="5" t="s">
        <v>77</v>
      </c>
      <c r="O4" s="5" t="s">
        <v>78</v>
      </c>
      <c r="P4" s="10" t="s">
        <v>67</v>
      </c>
    </row>
    <row r="5" spans="1:20" x14ac:dyDescent="0.25">
      <c r="A5" s="6"/>
      <c r="B5" s="6"/>
      <c r="C5" s="6"/>
      <c r="D5" s="11"/>
      <c r="E5" s="11" t="s">
        <v>70</v>
      </c>
      <c r="F5" s="11" t="s">
        <v>71</v>
      </c>
      <c r="G5" s="11" t="s">
        <v>60</v>
      </c>
      <c r="H5" s="11"/>
      <c r="I5" s="11"/>
      <c r="J5" s="11"/>
      <c r="K5" s="7" t="s">
        <v>68</v>
      </c>
      <c r="L5" s="8" t="s">
        <v>60</v>
      </c>
      <c r="M5" s="8"/>
      <c r="N5" s="8"/>
      <c r="O5" s="8"/>
      <c r="P5" s="7" t="s">
        <v>79</v>
      </c>
    </row>
    <row r="6" spans="1:20" x14ac:dyDescent="0.25">
      <c r="A6" s="15" t="s">
        <v>1</v>
      </c>
      <c r="B6" s="16"/>
      <c r="C6" s="20">
        <v>85788</v>
      </c>
      <c r="D6" s="20">
        <v>69865</v>
      </c>
      <c r="E6" s="20">
        <v>69381</v>
      </c>
      <c r="F6" s="20">
        <v>484</v>
      </c>
      <c r="G6" s="20">
        <v>481</v>
      </c>
      <c r="H6" s="20">
        <v>407</v>
      </c>
      <c r="I6" s="20">
        <v>13</v>
      </c>
      <c r="J6" s="20">
        <v>61</v>
      </c>
      <c r="K6" s="20">
        <v>3</v>
      </c>
      <c r="L6" s="20">
        <v>696</v>
      </c>
      <c r="M6" s="20">
        <v>206</v>
      </c>
      <c r="N6" s="20">
        <v>429</v>
      </c>
      <c r="O6" s="20">
        <v>61</v>
      </c>
      <c r="P6" s="20">
        <v>0</v>
      </c>
    </row>
    <row r="7" spans="1:20" x14ac:dyDescent="0.25">
      <c r="A7" s="1" t="str">
        <f>"020101"</f>
        <v>020101</v>
      </c>
      <c r="B7" s="17" t="s">
        <v>2</v>
      </c>
      <c r="C7" s="18">
        <v>36307</v>
      </c>
      <c r="D7" s="19">
        <v>30221</v>
      </c>
      <c r="E7" s="19">
        <v>30142</v>
      </c>
      <c r="F7" s="19">
        <v>79</v>
      </c>
      <c r="G7" s="19">
        <v>79</v>
      </c>
      <c r="H7" s="19">
        <v>63</v>
      </c>
      <c r="I7" s="19">
        <v>2</v>
      </c>
      <c r="J7" s="19">
        <v>14</v>
      </c>
      <c r="K7" s="19">
        <v>0</v>
      </c>
      <c r="L7" s="19">
        <v>359</v>
      </c>
      <c r="M7" s="19">
        <v>88</v>
      </c>
      <c r="N7" s="19">
        <v>257</v>
      </c>
      <c r="O7" s="19">
        <v>14</v>
      </c>
      <c r="P7" s="19">
        <v>0</v>
      </c>
      <c r="R7" s="26"/>
      <c r="S7" s="26"/>
      <c r="T7" s="26"/>
    </row>
    <row r="8" spans="1:20" x14ac:dyDescent="0.25">
      <c r="A8" s="1" t="str">
        <f>"020102"</f>
        <v>020102</v>
      </c>
      <c r="B8" s="17" t="s">
        <v>3</v>
      </c>
      <c r="C8" s="18">
        <v>14136</v>
      </c>
      <c r="D8" s="19">
        <v>11303</v>
      </c>
      <c r="E8" s="19">
        <v>11255</v>
      </c>
      <c r="F8" s="19">
        <v>48</v>
      </c>
      <c r="G8" s="19">
        <v>48</v>
      </c>
      <c r="H8" s="19">
        <v>39</v>
      </c>
      <c r="I8" s="19">
        <v>0</v>
      </c>
      <c r="J8" s="19">
        <v>9</v>
      </c>
      <c r="K8" s="19">
        <v>0</v>
      </c>
      <c r="L8" s="19">
        <v>85</v>
      </c>
      <c r="M8" s="19">
        <v>30</v>
      </c>
      <c r="N8" s="19">
        <v>46</v>
      </c>
      <c r="O8" s="19">
        <v>9</v>
      </c>
      <c r="P8" s="19">
        <v>0</v>
      </c>
    </row>
    <row r="9" spans="1:20" x14ac:dyDescent="0.25">
      <c r="A9" s="1" t="str">
        <f>"020103"</f>
        <v>020103</v>
      </c>
      <c r="B9" s="17" t="s">
        <v>4</v>
      </c>
      <c r="C9" s="18">
        <v>5331</v>
      </c>
      <c r="D9" s="19">
        <v>4392</v>
      </c>
      <c r="E9" s="19">
        <v>4256</v>
      </c>
      <c r="F9" s="19">
        <v>136</v>
      </c>
      <c r="G9" s="19">
        <v>134</v>
      </c>
      <c r="H9" s="19">
        <v>116</v>
      </c>
      <c r="I9" s="19">
        <v>7</v>
      </c>
      <c r="J9" s="19">
        <v>11</v>
      </c>
      <c r="K9" s="19">
        <v>2</v>
      </c>
      <c r="L9" s="19">
        <v>64</v>
      </c>
      <c r="M9" s="19">
        <v>19</v>
      </c>
      <c r="N9" s="19">
        <v>34</v>
      </c>
      <c r="O9" s="19">
        <v>11</v>
      </c>
      <c r="P9" s="19">
        <v>0</v>
      </c>
    </row>
    <row r="10" spans="1:20" x14ac:dyDescent="0.25">
      <c r="A10" s="1" t="str">
        <f>"020104"</f>
        <v>020104</v>
      </c>
      <c r="B10" s="17" t="s">
        <v>5</v>
      </c>
      <c r="C10" s="18">
        <v>14827</v>
      </c>
      <c r="D10" s="19">
        <v>11804</v>
      </c>
      <c r="E10" s="19">
        <v>11759</v>
      </c>
      <c r="F10" s="19">
        <v>45</v>
      </c>
      <c r="G10" s="19">
        <v>45</v>
      </c>
      <c r="H10" s="19">
        <v>41</v>
      </c>
      <c r="I10" s="19">
        <v>0</v>
      </c>
      <c r="J10" s="19">
        <v>4</v>
      </c>
      <c r="K10" s="19">
        <v>0</v>
      </c>
      <c r="L10" s="19">
        <v>69</v>
      </c>
      <c r="M10" s="19">
        <v>33</v>
      </c>
      <c r="N10" s="19">
        <v>32</v>
      </c>
      <c r="O10" s="19">
        <v>4</v>
      </c>
      <c r="P10" s="19">
        <v>0</v>
      </c>
    </row>
    <row r="11" spans="1:20" x14ac:dyDescent="0.25">
      <c r="A11" s="1" t="str">
        <f>"020105"</f>
        <v>020105</v>
      </c>
      <c r="B11" s="17" t="s">
        <v>6</v>
      </c>
      <c r="C11" s="18">
        <v>6704</v>
      </c>
      <c r="D11" s="19">
        <v>5374</v>
      </c>
      <c r="E11" s="19">
        <v>5246</v>
      </c>
      <c r="F11" s="19">
        <v>128</v>
      </c>
      <c r="G11" s="19">
        <v>128</v>
      </c>
      <c r="H11" s="19">
        <v>112</v>
      </c>
      <c r="I11" s="19">
        <v>0</v>
      </c>
      <c r="J11" s="19">
        <v>16</v>
      </c>
      <c r="K11" s="19">
        <v>0</v>
      </c>
      <c r="L11" s="19">
        <v>47</v>
      </c>
      <c r="M11" s="19">
        <v>8</v>
      </c>
      <c r="N11" s="19">
        <v>23</v>
      </c>
      <c r="O11" s="19">
        <v>16</v>
      </c>
      <c r="P11" s="19">
        <v>0</v>
      </c>
    </row>
    <row r="12" spans="1:20" x14ac:dyDescent="0.25">
      <c r="A12" s="1" t="str">
        <f>"020106"</f>
        <v>020106</v>
      </c>
      <c r="B12" s="17" t="s">
        <v>7</v>
      </c>
      <c r="C12" s="18">
        <v>8483</v>
      </c>
      <c r="D12" s="19">
        <v>6771</v>
      </c>
      <c r="E12" s="19">
        <v>6723</v>
      </c>
      <c r="F12" s="19">
        <v>48</v>
      </c>
      <c r="G12" s="19">
        <v>47</v>
      </c>
      <c r="H12" s="19">
        <v>36</v>
      </c>
      <c r="I12" s="19">
        <v>4</v>
      </c>
      <c r="J12" s="19">
        <v>7</v>
      </c>
      <c r="K12" s="19">
        <v>1</v>
      </c>
      <c r="L12" s="19">
        <v>72</v>
      </c>
      <c r="M12" s="19">
        <v>28</v>
      </c>
      <c r="N12" s="19">
        <v>37</v>
      </c>
      <c r="O12" s="19">
        <v>7</v>
      </c>
      <c r="P12" s="19">
        <v>0</v>
      </c>
    </row>
    <row r="13" spans="1:20" x14ac:dyDescent="0.25">
      <c r="A13" s="15" t="s">
        <v>8</v>
      </c>
      <c r="B13" s="16"/>
      <c r="C13" s="20">
        <v>49066</v>
      </c>
      <c r="D13" s="20">
        <v>40542</v>
      </c>
      <c r="E13" s="20">
        <v>40264</v>
      </c>
      <c r="F13" s="20">
        <v>278</v>
      </c>
      <c r="G13" s="20">
        <v>277</v>
      </c>
      <c r="H13" s="20">
        <v>237</v>
      </c>
      <c r="I13" s="20">
        <v>3</v>
      </c>
      <c r="J13" s="20">
        <v>37</v>
      </c>
      <c r="K13" s="20">
        <v>1</v>
      </c>
      <c r="L13" s="20">
        <v>520</v>
      </c>
      <c r="M13" s="20">
        <v>155</v>
      </c>
      <c r="N13" s="20">
        <v>328</v>
      </c>
      <c r="O13" s="20">
        <v>37</v>
      </c>
      <c r="P13" s="20">
        <v>0</v>
      </c>
    </row>
    <row r="14" spans="1:20" x14ac:dyDescent="0.25">
      <c r="A14" s="1" t="str">
        <f>"020501"</f>
        <v>020501</v>
      </c>
      <c r="B14" s="17" t="s">
        <v>9</v>
      </c>
      <c r="C14" s="18">
        <v>22073</v>
      </c>
      <c r="D14" s="19">
        <v>18573</v>
      </c>
      <c r="E14" s="19">
        <v>18498</v>
      </c>
      <c r="F14" s="19">
        <v>75</v>
      </c>
      <c r="G14" s="19">
        <v>75</v>
      </c>
      <c r="H14" s="19">
        <v>62</v>
      </c>
      <c r="I14" s="19">
        <v>0</v>
      </c>
      <c r="J14" s="19">
        <v>13</v>
      </c>
      <c r="K14" s="19">
        <v>0</v>
      </c>
      <c r="L14" s="19">
        <v>281</v>
      </c>
      <c r="M14" s="19">
        <v>71</v>
      </c>
      <c r="N14" s="19">
        <v>197</v>
      </c>
      <c r="O14" s="19">
        <v>13</v>
      </c>
      <c r="P14" s="19">
        <v>0</v>
      </c>
    </row>
    <row r="15" spans="1:20" x14ac:dyDescent="0.25">
      <c r="A15" s="1" t="str">
        <f>"020502"</f>
        <v>020502</v>
      </c>
      <c r="B15" s="17" t="s">
        <v>10</v>
      </c>
      <c r="C15" s="18">
        <v>10112</v>
      </c>
      <c r="D15" s="19">
        <v>8308</v>
      </c>
      <c r="E15" s="19">
        <v>8274</v>
      </c>
      <c r="F15" s="19">
        <v>34</v>
      </c>
      <c r="G15" s="19">
        <v>33</v>
      </c>
      <c r="H15" s="19">
        <v>19</v>
      </c>
      <c r="I15" s="19">
        <v>0</v>
      </c>
      <c r="J15" s="19">
        <v>14</v>
      </c>
      <c r="K15" s="19">
        <v>1</v>
      </c>
      <c r="L15" s="19">
        <v>94</v>
      </c>
      <c r="M15" s="19">
        <v>31</v>
      </c>
      <c r="N15" s="19">
        <v>49</v>
      </c>
      <c r="O15" s="19">
        <v>14</v>
      </c>
      <c r="P15" s="19">
        <v>0</v>
      </c>
    </row>
    <row r="16" spans="1:20" x14ac:dyDescent="0.25">
      <c r="A16" s="1" t="str">
        <f>"020503"</f>
        <v>020503</v>
      </c>
      <c r="B16" s="17" t="s">
        <v>11</v>
      </c>
      <c r="C16" s="18">
        <v>4916</v>
      </c>
      <c r="D16" s="19">
        <v>3985</v>
      </c>
      <c r="E16" s="19">
        <v>3920</v>
      </c>
      <c r="F16" s="19">
        <v>65</v>
      </c>
      <c r="G16" s="19">
        <v>65</v>
      </c>
      <c r="H16" s="19">
        <v>60</v>
      </c>
      <c r="I16" s="19">
        <v>0</v>
      </c>
      <c r="J16" s="19">
        <v>5</v>
      </c>
      <c r="K16" s="19">
        <v>0</v>
      </c>
      <c r="L16" s="19">
        <v>34</v>
      </c>
      <c r="M16" s="19">
        <v>8</v>
      </c>
      <c r="N16" s="19">
        <v>21</v>
      </c>
      <c r="O16" s="19">
        <v>5</v>
      </c>
      <c r="P16" s="19">
        <v>0</v>
      </c>
    </row>
    <row r="17" spans="1:16" x14ac:dyDescent="0.25">
      <c r="A17" s="1" t="str">
        <f>"020504"</f>
        <v>020504</v>
      </c>
      <c r="B17" s="17" t="s">
        <v>12</v>
      </c>
      <c r="C17" s="18">
        <v>4034</v>
      </c>
      <c r="D17" s="19">
        <v>3229</v>
      </c>
      <c r="E17" s="19">
        <v>3190</v>
      </c>
      <c r="F17" s="19">
        <v>39</v>
      </c>
      <c r="G17" s="19">
        <v>39</v>
      </c>
      <c r="H17" s="19">
        <v>38</v>
      </c>
      <c r="I17" s="19">
        <v>0</v>
      </c>
      <c r="J17" s="19">
        <v>1</v>
      </c>
      <c r="K17" s="19">
        <v>0</v>
      </c>
      <c r="L17" s="19">
        <v>36</v>
      </c>
      <c r="M17" s="19">
        <v>10</v>
      </c>
      <c r="N17" s="19">
        <v>25</v>
      </c>
      <c r="O17" s="19">
        <v>1</v>
      </c>
      <c r="P17" s="19">
        <v>0</v>
      </c>
    </row>
    <row r="18" spans="1:16" x14ac:dyDescent="0.25">
      <c r="A18" s="1" t="str">
        <f>"020505"</f>
        <v>020505</v>
      </c>
      <c r="B18" s="17" t="s">
        <v>13</v>
      </c>
      <c r="C18" s="18">
        <v>3923</v>
      </c>
      <c r="D18" s="19">
        <v>3225</v>
      </c>
      <c r="E18" s="19">
        <v>3197</v>
      </c>
      <c r="F18" s="19">
        <v>28</v>
      </c>
      <c r="G18" s="19">
        <v>28</v>
      </c>
      <c r="H18" s="19">
        <v>25</v>
      </c>
      <c r="I18" s="19">
        <v>3</v>
      </c>
      <c r="J18" s="19">
        <v>0</v>
      </c>
      <c r="K18" s="19">
        <v>0</v>
      </c>
      <c r="L18" s="19">
        <v>35</v>
      </c>
      <c r="M18" s="19">
        <v>12</v>
      </c>
      <c r="N18" s="19">
        <v>23</v>
      </c>
      <c r="O18" s="19">
        <v>0</v>
      </c>
      <c r="P18" s="19">
        <v>0</v>
      </c>
    </row>
    <row r="19" spans="1:16" x14ac:dyDescent="0.25">
      <c r="A19" s="1" t="str">
        <f>"020506"</f>
        <v>020506</v>
      </c>
      <c r="B19" s="17" t="s">
        <v>14</v>
      </c>
      <c r="C19" s="18">
        <v>4008</v>
      </c>
      <c r="D19" s="19">
        <v>3222</v>
      </c>
      <c r="E19" s="19">
        <v>3185</v>
      </c>
      <c r="F19" s="19">
        <v>37</v>
      </c>
      <c r="G19" s="19">
        <v>37</v>
      </c>
      <c r="H19" s="19">
        <v>33</v>
      </c>
      <c r="I19" s="19">
        <v>0</v>
      </c>
      <c r="J19" s="19">
        <v>4</v>
      </c>
      <c r="K19" s="19">
        <v>0</v>
      </c>
      <c r="L19" s="19">
        <v>40</v>
      </c>
      <c r="M19" s="19">
        <v>23</v>
      </c>
      <c r="N19" s="19">
        <v>13</v>
      </c>
      <c r="O19" s="19">
        <v>4</v>
      </c>
      <c r="P19" s="19">
        <v>0</v>
      </c>
    </row>
    <row r="20" spans="1:16" x14ac:dyDescent="0.25">
      <c r="A20" s="15" t="s">
        <v>15</v>
      </c>
      <c r="B20" s="16"/>
      <c r="C20" s="20">
        <v>60585</v>
      </c>
      <c r="D20" s="20">
        <v>50270</v>
      </c>
      <c r="E20" s="20">
        <v>49189</v>
      </c>
      <c r="F20" s="20">
        <v>1081</v>
      </c>
      <c r="G20" s="20">
        <v>1065</v>
      </c>
      <c r="H20" s="20">
        <v>866</v>
      </c>
      <c r="I20" s="20">
        <v>61</v>
      </c>
      <c r="J20" s="20">
        <v>138</v>
      </c>
      <c r="K20" s="20">
        <v>16</v>
      </c>
      <c r="L20" s="20">
        <v>1031</v>
      </c>
      <c r="M20" s="20">
        <v>333</v>
      </c>
      <c r="N20" s="20">
        <v>560</v>
      </c>
      <c r="O20" s="20">
        <v>138</v>
      </c>
      <c r="P20" s="20">
        <v>0</v>
      </c>
    </row>
    <row r="21" spans="1:16" x14ac:dyDescent="0.25">
      <c r="A21" s="1" t="str">
        <f>"020601"</f>
        <v>020601</v>
      </c>
      <c r="B21" s="17" t="s">
        <v>16</v>
      </c>
      <c r="C21" s="18">
        <v>4526</v>
      </c>
      <c r="D21" s="19">
        <v>3875</v>
      </c>
      <c r="E21" s="19">
        <v>3612</v>
      </c>
      <c r="F21" s="19">
        <v>263</v>
      </c>
      <c r="G21" s="19">
        <v>262</v>
      </c>
      <c r="H21" s="19">
        <v>233</v>
      </c>
      <c r="I21" s="19">
        <v>5</v>
      </c>
      <c r="J21" s="19">
        <v>24</v>
      </c>
      <c r="K21" s="19">
        <v>1</v>
      </c>
      <c r="L21" s="19">
        <v>99</v>
      </c>
      <c r="M21" s="19">
        <v>9</v>
      </c>
      <c r="N21" s="19">
        <v>66</v>
      </c>
      <c r="O21" s="19">
        <v>24</v>
      </c>
      <c r="P21" s="19">
        <v>0</v>
      </c>
    </row>
    <row r="22" spans="1:16" x14ac:dyDescent="0.25">
      <c r="A22" s="1" t="str">
        <f>"020602"</f>
        <v>020602</v>
      </c>
      <c r="B22" s="17" t="s">
        <v>17</v>
      </c>
      <c r="C22" s="18">
        <v>10055</v>
      </c>
      <c r="D22" s="19">
        <v>8422</v>
      </c>
      <c r="E22" s="19">
        <v>8366</v>
      </c>
      <c r="F22" s="19">
        <v>56</v>
      </c>
      <c r="G22" s="19">
        <v>56</v>
      </c>
      <c r="H22" s="19">
        <v>42</v>
      </c>
      <c r="I22" s="19">
        <v>3</v>
      </c>
      <c r="J22" s="19">
        <v>11</v>
      </c>
      <c r="K22" s="19">
        <v>0</v>
      </c>
      <c r="L22" s="19">
        <v>112</v>
      </c>
      <c r="M22" s="19">
        <v>15</v>
      </c>
      <c r="N22" s="19">
        <v>86</v>
      </c>
      <c r="O22" s="19">
        <v>11</v>
      </c>
      <c r="P22" s="19">
        <v>0</v>
      </c>
    </row>
    <row r="23" spans="1:16" x14ac:dyDescent="0.25">
      <c r="A23" s="1" t="str">
        <f>"020603"</f>
        <v>020603</v>
      </c>
      <c r="B23" s="17" t="s">
        <v>18</v>
      </c>
      <c r="C23" s="18">
        <v>5944</v>
      </c>
      <c r="D23" s="19">
        <v>4999</v>
      </c>
      <c r="E23" s="19">
        <v>4892</v>
      </c>
      <c r="F23" s="19">
        <v>107</v>
      </c>
      <c r="G23" s="19">
        <v>106</v>
      </c>
      <c r="H23" s="19">
        <v>76</v>
      </c>
      <c r="I23" s="19">
        <v>7</v>
      </c>
      <c r="J23" s="19">
        <v>23</v>
      </c>
      <c r="K23" s="19">
        <v>1</v>
      </c>
      <c r="L23" s="19">
        <v>100</v>
      </c>
      <c r="M23" s="19">
        <v>13</v>
      </c>
      <c r="N23" s="19">
        <v>64</v>
      </c>
      <c r="O23" s="19">
        <v>23</v>
      </c>
      <c r="P23" s="19">
        <v>0</v>
      </c>
    </row>
    <row r="24" spans="1:16" x14ac:dyDescent="0.25">
      <c r="A24" s="1" t="str">
        <f>"020604"</f>
        <v>020604</v>
      </c>
      <c r="B24" s="17" t="s">
        <v>19</v>
      </c>
      <c r="C24" s="18">
        <v>5854</v>
      </c>
      <c r="D24" s="19">
        <v>5006</v>
      </c>
      <c r="E24" s="19">
        <v>4831</v>
      </c>
      <c r="F24" s="19">
        <v>175</v>
      </c>
      <c r="G24" s="19">
        <v>175</v>
      </c>
      <c r="H24" s="19">
        <v>115</v>
      </c>
      <c r="I24" s="19">
        <v>20</v>
      </c>
      <c r="J24" s="19">
        <v>40</v>
      </c>
      <c r="K24" s="19">
        <v>0</v>
      </c>
      <c r="L24" s="19">
        <v>184</v>
      </c>
      <c r="M24" s="19">
        <v>69</v>
      </c>
      <c r="N24" s="19">
        <v>75</v>
      </c>
      <c r="O24" s="19">
        <v>40</v>
      </c>
      <c r="P24" s="19">
        <v>0</v>
      </c>
    </row>
    <row r="25" spans="1:16" x14ac:dyDescent="0.25">
      <c r="A25" s="1" t="str">
        <f>"020605"</f>
        <v>020605</v>
      </c>
      <c r="B25" s="17" t="s">
        <v>20</v>
      </c>
      <c r="C25" s="18">
        <v>4147</v>
      </c>
      <c r="D25" s="19">
        <v>3342</v>
      </c>
      <c r="E25" s="19">
        <v>3276</v>
      </c>
      <c r="F25" s="19">
        <v>66</v>
      </c>
      <c r="G25" s="19">
        <v>66</v>
      </c>
      <c r="H25" s="19">
        <v>61</v>
      </c>
      <c r="I25" s="19">
        <v>0</v>
      </c>
      <c r="J25" s="19">
        <v>5</v>
      </c>
      <c r="K25" s="19">
        <v>0</v>
      </c>
      <c r="L25" s="19">
        <v>122</v>
      </c>
      <c r="M25" s="19">
        <v>87</v>
      </c>
      <c r="N25" s="19">
        <v>30</v>
      </c>
      <c r="O25" s="19">
        <v>5</v>
      </c>
      <c r="P25" s="19">
        <v>0</v>
      </c>
    </row>
    <row r="26" spans="1:16" x14ac:dyDescent="0.25">
      <c r="A26" s="1" t="str">
        <f>"020606"</f>
        <v>020606</v>
      </c>
      <c r="B26" s="17" t="s">
        <v>21</v>
      </c>
      <c r="C26" s="18">
        <v>7227</v>
      </c>
      <c r="D26" s="19">
        <v>5837</v>
      </c>
      <c r="E26" s="19">
        <v>5744</v>
      </c>
      <c r="F26" s="19">
        <v>93</v>
      </c>
      <c r="G26" s="19">
        <v>93</v>
      </c>
      <c r="H26" s="19">
        <v>82</v>
      </c>
      <c r="I26" s="19">
        <v>5</v>
      </c>
      <c r="J26" s="19">
        <v>6</v>
      </c>
      <c r="K26" s="19">
        <v>0</v>
      </c>
      <c r="L26" s="19">
        <v>68</v>
      </c>
      <c r="M26" s="19">
        <v>17</v>
      </c>
      <c r="N26" s="19">
        <v>45</v>
      </c>
      <c r="O26" s="19">
        <v>6</v>
      </c>
      <c r="P26" s="19">
        <v>0</v>
      </c>
    </row>
    <row r="27" spans="1:16" x14ac:dyDescent="0.25">
      <c r="A27" s="1" t="str">
        <f>"020607"</f>
        <v>020607</v>
      </c>
      <c r="B27" s="17" t="s">
        <v>22</v>
      </c>
      <c r="C27" s="18">
        <v>9734</v>
      </c>
      <c r="D27" s="19">
        <v>8022</v>
      </c>
      <c r="E27" s="19">
        <v>7909</v>
      </c>
      <c r="F27" s="19">
        <v>113</v>
      </c>
      <c r="G27" s="19">
        <v>104</v>
      </c>
      <c r="H27" s="19">
        <v>80</v>
      </c>
      <c r="I27" s="19">
        <v>8</v>
      </c>
      <c r="J27" s="19">
        <v>16</v>
      </c>
      <c r="K27" s="19">
        <v>9</v>
      </c>
      <c r="L27" s="19">
        <v>117</v>
      </c>
      <c r="M27" s="19">
        <v>21</v>
      </c>
      <c r="N27" s="19">
        <v>80</v>
      </c>
      <c r="O27" s="19">
        <v>16</v>
      </c>
      <c r="P27" s="19">
        <v>0</v>
      </c>
    </row>
    <row r="28" spans="1:16" x14ac:dyDescent="0.25">
      <c r="A28" s="1" t="str">
        <f>"020608"</f>
        <v>020608</v>
      </c>
      <c r="B28" s="17" t="s">
        <v>23</v>
      </c>
      <c r="C28" s="18">
        <v>7938</v>
      </c>
      <c r="D28" s="19">
        <v>6544</v>
      </c>
      <c r="E28" s="19">
        <v>6406</v>
      </c>
      <c r="F28" s="19">
        <v>138</v>
      </c>
      <c r="G28" s="19">
        <v>136</v>
      </c>
      <c r="H28" s="19">
        <v>121</v>
      </c>
      <c r="I28" s="19">
        <v>10</v>
      </c>
      <c r="J28" s="19">
        <v>5</v>
      </c>
      <c r="K28" s="19">
        <v>2</v>
      </c>
      <c r="L28" s="19">
        <v>166</v>
      </c>
      <c r="M28" s="19">
        <v>89</v>
      </c>
      <c r="N28" s="19">
        <v>72</v>
      </c>
      <c r="O28" s="19">
        <v>5</v>
      </c>
      <c r="P28" s="19">
        <v>0</v>
      </c>
    </row>
    <row r="29" spans="1:16" x14ac:dyDescent="0.25">
      <c r="A29" s="1" t="str">
        <f>"020609"</f>
        <v>020609</v>
      </c>
      <c r="B29" s="17" t="s">
        <v>24</v>
      </c>
      <c r="C29" s="18">
        <v>5160</v>
      </c>
      <c r="D29" s="19">
        <v>4223</v>
      </c>
      <c r="E29" s="19">
        <v>4153</v>
      </c>
      <c r="F29" s="19">
        <v>70</v>
      </c>
      <c r="G29" s="19">
        <v>67</v>
      </c>
      <c r="H29" s="19">
        <v>56</v>
      </c>
      <c r="I29" s="19">
        <v>3</v>
      </c>
      <c r="J29" s="19">
        <v>8</v>
      </c>
      <c r="K29" s="19">
        <v>3</v>
      </c>
      <c r="L29" s="19">
        <v>63</v>
      </c>
      <c r="M29" s="19">
        <v>13</v>
      </c>
      <c r="N29" s="19">
        <v>42</v>
      </c>
      <c r="O29" s="19">
        <v>8</v>
      </c>
      <c r="P29" s="19">
        <v>0</v>
      </c>
    </row>
    <row r="30" spans="1:16" x14ac:dyDescent="0.25">
      <c r="A30" s="15" t="s">
        <v>25</v>
      </c>
      <c r="B30" s="16"/>
      <c r="C30" s="20">
        <v>42135</v>
      </c>
      <c r="D30" s="20">
        <v>34936</v>
      </c>
      <c r="E30" s="20">
        <v>34768</v>
      </c>
      <c r="F30" s="20">
        <v>168</v>
      </c>
      <c r="G30" s="20">
        <v>167</v>
      </c>
      <c r="H30" s="20">
        <v>134</v>
      </c>
      <c r="I30" s="20">
        <v>4</v>
      </c>
      <c r="J30" s="20">
        <v>29</v>
      </c>
      <c r="K30" s="20">
        <v>1</v>
      </c>
      <c r="L30" s="20">
        <v>480</v>
      </c>
      <c r="M30" s="20">
        <v>196</v>
      </c>
      <c r="N30" s="20">
        <v>255</v>
      </c>
      <c r="O30" s="20">
        <v>29</v>
      </c>
      <c r="P30" s="20">
        <v>0</v>
      </c>
    </row>
    <row r="31" spans="1:16" x14ac:dyDescent="0.25">
      <c r="A31" s="1" t="str">
        <f>"020701"</f>
        <v>020701</v>
      </c>
      <c r="B31" s="17" t="s">
        <v>26</v>
      </c>
      <c r="C31" s="18">
        <v>18188</v>
      </c>
      <c r="D31" s="19">
        <v>15359</v>
      </c>
      <c r="E31" s="19">
        <v>15312</v>
      </c>
      <c r="F31" s="19">
        <v>47</v>
      </c>
      <c r="G31" s="19">
        <v>47</v>
      </c>
      <c r="H31" s="19">
        <v>34</v>
      </c>
      <c r="I31" s="19">
        <v>1</v>
      </c>
      <c r="J31" s="19">
        <v>12</v>
      </c>
      <c r="K31" s="19">
        <v>0</v>
      </c>
      <c r="L31" s="19">
        <v>186</v>
      </c>
      <c r="M31" s="19">
        <v>37</v>
      </c>
      <c r="N31" s="19">
        <v>137</v>
      </c>
      <c r="O31" s="19">
        <v>12</v>
      </c>
      <c r="P31" s="19">
        <v>0</v>
      </c>
    </row>
    <row r="32" spans="1:16" x14ac:dyDescent="0.25">
      <c r="A32" s="1" t="str">
        <f>"020702"</f>
        <v>020702</v>
      </c>
      <c r="B32" s="17" t="s">
        <v>27</v>
      </c>
      <c r="C32" s="18">
        <v>8891</v>
      </c>
      <c r="D32" s="19">
        <v>7040</v>
      </c>
      <c r="E32" s="19">
        <v>7001</v>
      </c>
      <c r="F32" s="19">
        <v>39</v>
      </c>
      <c r="G32" s="19">
        <v>38</v>
      </c>
      <c r="H32" s="19">
        <v>33</v>
      </c>
      <c r="I32" s="19">
        <v>0</v>
      </c>
      <c r="J32" s="19">
        <v>5</v>
      </c>
      <c r="K32" s="19">
        <v>1</v>
      </c>
      <c r="L32" s="19">
        <v>175</v>
      </c>
      <c r="M32" s="19">
        <v>126</v>
      </c>
      <c r="N32" s="19">
        <v>44</v>
      </c>
      <c r="O32" s="19">
        <v>5</v>
      </c>
      <c r="P32" s="19">
        <v>0</v>
      </c>
    </row>
    <row r="33" spans="1:16" x14ac:dyDescent="0.25">
      <c r="A33" s="1" t="str">
        <f>"020703"</f>
        <v>020703</v>
      </c>
      <c r="B33" s="17" t="s">
        <v>28</v>
      </c>
      <c r="C33" s="18">
        <v>10641</v>
      </c>
      <c r="D33" s="19">
        <v>8896</v>
      </c>
      <c r="E33" s="19">
        <v>8837</v>
      </c>
      <c r="F33" s="19">
        <v>59</v>
      </c>
      <c r="G33" s="19">
        <v>59</v>
      </c>
      <c r="H33" s="19">
        <v>45</v>
      </c>
      <c r="I33" s="19">
        <v>3</v>
      </c>
      <c r="J33" s="19">
        <v>11</v>
      </c>
      <c r="K33" s="19">
        <v>0</v>
      </c>
      <c r="L33" s="19">
        <v>96</v>
      </c>
      <c r="M33" s="19">
        <v>28</v>
      </c>
      <c r="N33" s="19">
        <v>57</v>
      </c>
      <c r="O33" s="19">
        <v>11</v>
      </c>
      <c r="P33" s="19">
        <v>0</v>
      </c>
    </row>
    <row r="34" spans="1:16" x14ac:dyDescent="0.25">
      <c r="A34" s="1" t="str">
        <f>"020704"</f>
        <v>020704</v>
      </c>
      <c r="B34" s="17" t="s">
        <v>29</v>
      </c>
      <c r="C34" s="18">
        <v>4415</v>
      </c>
      <c r="D34" s="19">
        <v>3641</v>
      </c>
      <c r="E34" s="19">
        <v>3618</v>
      </c>
      <c r="F34" s="19">
        <v>23</v>
      </c>
      <c r="G34" s="19">
        <v>23</v>
      </c>
      <c r="H34" s="19">
        <v>22</v>
      </c>
      <c r="I34" s="19">
        <v>0</v>
      </c>
      <c r="J34" s="19">
        <v>1</v>
      </c>
      <c r="K34" s="19">
        <v>0</v>
      </c>
      <c r="L34" s="19">
        <v>23</v>
      </c>
      <c r="M34" s="19">
        <v>5</v>
      </c>
      <c r="N34" s="19">
        <v>17</v>
      </c>
      <c r="O34" s="19">
        <v>1</v>
      </c>
      <c r="P34" s="19">
        <v>0</v>
      </c>
    </row>
    <row r="35" spans="1:16" x14ac:dyDescent="0.25">
      <c r="A35" s="15" t="s">
        <v>30</v>
      </c>
      <c r="B35" s="16"/>
      <c r="C35" s="20">
        <v>52398</v>
      </c>
      <c r="D35" s="20">
        <v>43493</v>
      </c>
      <c r="E35" s="20">
        <v>43061</v>
      </c>
      <c r="F35" s="20">
        <v>432</v>
      </c>
      <c r="G35" s="20">
        <v>427</v>
      </c>
      <c r="H35" s="20">
        <v>326</v>
      </c>
      <c r="I35" s="20">
        <v>18</v>
      </c>
      <c r="J35" s="20">
        <v>83</v>
      </c>
      <c r="K35" s="20">
        <v>5</v>
      </c>
      <c r="L35" s="20">
        <v>638</v>
      </c>
      <c r="M35" s="20">
        <v>155</v>
      </c>
      <c r="N35" s="20">
        <v>400</v>
      </c>
      <c r="O35" s="20">
        <v>83</v>
      </c>
      <c r="P35" s="20">
        <v>0</v>
      </c>
    </row>
    <row r="36" spans="1:16" x14ac:dyDescent="0.25">
      <c r="A36" s="1" t="str">
        <f>"021001"</f>
        <v>021001</v>
      </c>
      <c r="B36" s="17" t="s">
        <v>31</v>
      </c>
      <c r="C36" s="18">
        <v>19854</v>
      </c>
      <c r="D36" s="19">
        <v>16816</v>
      </c>
      <c r="E36" s="19">
        <v>16719</v>
      </c>
      <c r="F36" s="19">
        <v>97</v>
      </c>
      <c r="G36" s="19">
        <v>96</v>
      </c>
      <c r="H36" s="19">
        <v>58</v>
      </c>
      <c r="I36" s="19">
        <v>4</v>
      </c>
      <c r="J36" s="19">
        <v>34</v>
      </c>
      <c r="K36" s="19">
        <v>1</v>
      </c>
      <c r="L36" s="19">
        <v>291</v>
      </c>
      <c r="M36" s="19">
        <v>63</v>
      </c>
      <c r="N36" s="19">
        <v>194</v>
      </c>
      <c r="O36" s="19">
        <v>34</v>
      </c>
      <c r="P36" s="19">
        <v>0</v>
      </c>
    </row>
    <row r="37" spans="1:16" x14ac:dyDescent="0.25">
      <c r="A37" s="1" t="str">
        <f>"021002"</f>
        <v>021002</v>
      </c>
      <c r="B37" s="17" t="s">
        <v>32</v>
      </c>
      <c r="C37" s="18">
        <v>3965</v>
      </c>
      <c r="D37" s="19">
        <v>3329</v>
      </c>
      <c r="E37" s="19">
        <v>3272</v>
      </c>
      <c r="F37" s="19">
        <v>57</v>
      </c>
      <c r="G37" s="19">
        <v>56</v>
      </c>
      <c r="H37" s="19">
        <v>50</v>
      </c>
      <c r="I37" s="19">
        <v>1</v>
      </c>
      <c r="J37" s="19">
        <v>5</v>
      </c>
      <c r="K37" s="19">
        <v>1</v>
      </c>
      <c r="L37" s="19">
        <v>54</v>
      </c>
      <c r="M37" s="19">
        <v>8</v>
      </c>
      <c r="N37" s="19">
        <v>41</v>
      </c>
      <c r="O37" s="19">
        <v>5</v>
      </c>
      <c r="P37" s="19">
        <v>0</v>
      </c>
    </row>
    <row r="38" spans="1:16" x14ac:dyDescent="0.25">
      <c r="A38" s="1" t="str">
        <f>"021003"</f>
        <v>021003</v>
      </c>
      <c r="B38" s="17" t="s">
        <v>33</v>
      </c>
      <c r="C38" s="18">
        <v>9764</v>
      </c>
      <c r="D38" s="19">
        <v>7963</v>
      </c>
      <c r="E38" s="19">
        <v>7867</v>
      </c>
      <c r="F38" s="19">
        <v>96</v>
      </c>
      <c r="G38" s="19">
        <v>94</v>
      </c>
      <c r="H38" s="19">
        <v>79</v>
      </c>
      <c r="I38" s="19">
        <v>1</v>
      </c>
      <c r="J38" s="19">
        <v>14</v>
      </c>
      <c r="K38" s="19">
        <v>2</v>
      </c>
      <c r="L38" s="19">
        <v>109</v>
      </c>
      <c r="M38" s="19">
        <v>33</v>
      </c>
      <c r="N38" s="19">
        <v>62</v>
      </c>
      <c r="O38" s="19">
        <v>14</v>
      </c>
      <c r="P38" s="19">
        <v>0</v>
      </c>
    </row>
    <row r="39" spans="1:16" x14ac:dyDescent="0.25">
      <c r="A39" s="1" t="str">
        <f>"021004"</f>
        <v>021004</v>
      </c>
      <c r="B39" s="17" t="s">
        <v>34</v>
      </c>
      <c r="C39" s="18">
        <v>6456</v>
      </c>
      <c r="D39" s="19">
        <v>5193</v>
      </c>
      <c r="E39" s="19">
        <v>5131</v>
      </c>
      <c r="F39" s="19">
        <v>62</v>
      </c>
      <c r="G39" s="19">
        <v>62</v>
      </c>
      <c r="H39" s="19">
        <v>53</v>
      </c>
      <c r="I39" s="19">
        <v>1</v>
      </c>
      <c r="J39" s="19">
        <v>8</v>
      </c>
      <c r="K39" s="19">
        <v>0</v>
      </c>
      <c r="L39" s="19">
        <v>53</v>
      </c>
      <c r="M39" s="19">
        <v>20</v>
      </c>
      <c r="N39" s="19">
        <v>25</v>
      </c>
      <c r="O39" s="19">
        <v>8</v>
      </c>
      <c r="P39" s="19">
        <v>0</v>
      </c>
    </row>
    <row r="40" spans="1:16" x14ac:dyDescent="0.25">
      <c r="A40" s="1" t="str">
        <f>"021005"</f>
        <v>021005</v>
      </c>
      <c r="B40" s="17" t="s">
        <v>35</v>
      </c>
      <c r="C40" s="18">
        <v>6311</v>
      </c>
      <c r="D40" s="19">
        <v>5233</v>
      </c>
      <c r="E40" s="19">
        <v>5157</v>
      </c>
      <c r="F40" s="19">
        <v>76</v>
      </c>
      <c r="G40" s="19">
        <v>76</v>
      </c>
      <c r="H40" s="19">
        <v>47</v>
      </c>
      <c r="I40" s="19">
        <v>10</v>
      </c>
      <c r="J40" s="19">
        <v>19</v>
      </c>
      <c r="K40" s="19">
        <v>0</v>
      </c>
      <c r="L40" s="19">
        <v>67</v>
      </c>
      <c r="M40" s="19">
        <v>13</v>
      </c>
      <c r="N40" s="19">
        <v>35</v>
      </c>
      <c r="O40" s="19">
        <v>19</v>
      </c>
      <c r="P40" s="19">
        <v>0</v>
      </c>
    </row>
    <row r="41" spans="1:16" x14ac:dyDescent="0.25">
      <c r="A41" s="1" t="str">
        <f>"021006"</f>
        <v>021006</v>
      </c>
      <c r="B41" s="17" t="s">
        <v>36</v>
      </c>
      <c r="C41" s="18">
        <v>1591</v>
      </c>
      <c r="D41" s="19">
        <v>1308</v>
      </c>
      <c r="E41" s="19">
        <v>1288</v>
      </c>
      <c r="F41" s="19">
        <v>20</v>
      </c>
      <c r="G41" s="19">
        <v>19</v>
      </c>
      <c r="H41" s="19">
        <v>18</v>
      </c>
      <c r="I41" s="19">
        <v>0</v>
      </c>
      <c r="J41" s="19">
        <v>1</v>
      </c>
      <c r="K41" s="19">
        <v>1</v>
      </c>
      <c r="L41" s="19">
        <v>17</v>
      </c>
      <c r="M41" s="19">
        <v>4</v>
      </c>
      <c r="N41" s="19">
        <v>12</v>
      </c>
      <c r="O41" s="19">
        <v>1</v>
      </c>
      <c r="P41" s="19">
        <v>0</v>
      </c>
    </row>
    <row r="42" spans="1:16" x14ac:dyDescent="0.25">
      <c r="A42" s="1" t="str">
        <f>"021007"</f>
        <v>021007</v>
      </c>
      <c r="B42" s="17" t="s">
        <v>37</v>
      </c>
      <c r="C42" s="18">
        <v>4457</v>
      </c>
      <c r="D42" s="19">
        <v>3651</v>
      </c>
      <c r="E42" s="19">
        <v>3627</v>
      </c>
      <c r="F42" s="19">
        <v>24</v>
      </c>
      <c r="G42" s="19">
        <v>24</v>
      </c>
      <c r="H42" s="19">
        <v>21</v>
      </c>
      <c r="I42" s="19">
        <v>1</v>
      </c>
      <c r="J42" s="19">
        <v>2</v>
      </c>
      <c r="K42" s="19">
        <v>0</v>
      </c>
      <c r="L42" s="19">
        <v>47</v>
      </c>
      <c r="M42" s="19">
        <v>14</v>
      </c>
      <c r="N42" s="19">
        <v>31</v>
      </c>
      <c r="O42" s="19">
        <v>2</v>
      </c>
      <c r="P42" s="19">
        <v>0</v>
      </c>
    </row>
    <row r="43" spans="1:16" x14ac:dyDescent="0.25">
      <c r="A43" s="15" t="s">
        <v>38</v>
      </c>
      <c r="B43" s="16"/>
      <c r="C43" s="20">
        <v>44313</v>
      </c>
      <c r="D43" s="20">
        <v>36913</v>
      </c>
      <c r="E43" s="20">
        <v>36462</v>
      </c>
      <c r="F43" s="20">
        <v>451</v>
      </c>
      <c r="G43" s="20">
        <v>443</v>
      </c>
      <c r="H43" s="20">
        <v>315</v>
      </c>
      <c r="I43" s="20">
        <v>15</v>
      </c>
      <c r="J43" s="20">
        <v>113</v>
      </c>
      <c r="K43" s="20">
        <v>8</v>
      </c>
      <c r="L43" s="20">
        <v>547</v>
      </c>
      <c r="M43" s="20">
        <v>139</v>
      </c>
      <c r="N43" s="20">
        <v>295</v>
      </c>
      <c r="O43" s="20">
        <v>113</v>
      </c>
      <c r="P43" s="20">
        <v>0</v>
      </c>
    </row>
    <row r="44" spans="1:16" x14ac:dyDescent="0.25">
      <c r="A44" s="1" t="str">
        <f>"021201"</f>
        <v>021201</v>
      </c>
      <c r="B44" s="17" t="s">
        <v>39</v>
      </c>
      <c r="C44" s="18">
        <v>9310</v>
      </c>
      <c r="D44" s="19">
        <v>7861</v>
      </c>
      <c r="E44" s="19">
        <v>7824</v>
      </c>
      <c r="F44" s="19">
        <v>37</v>
      </c>
      <c r="G44" s="19">
        <v>36</v>
      </c>
      <c r="H44" s="19">
        <v>22</v>
      </c>
      <c r="I44" s="19">
        <v>3</v>
      </c>
      <c r="J44" s="19">
        <v>11</v>
      </c>
      <c r="K44" s="19">
        <v>1</v>
      </c>
      <c r="L44" s="19">
        <v>118</v>
      </c>
      <c r="M44" s="19">
        <v>26</v>
      </c>
      <c r="N44" s="19">
        <v>81</v>
      </c>
      <c r="O44" s="19">
        <v>11</v>
      </c>
      <c r="P44" s="19">
        <v>0</v>
      </c>
    </row>
    <row r="45" spans="1:16" x14ac:dyDescent="0.25">
      <c r="A45" s="1" t="str">
        <f>"021202"</f>
        <v>021202</v>
      </c>
      <c r="B45" s="17" t="s">
        <v>40</v>
      </c>
      <c r="C45" s="18">
        <v>5816</v>
      </c>
      <c r="D45" s="19">
        <v>4789</v>
      </c>
      <c r="E45" s="19">
        <v>4665</v>
      </c>
      <c r="F45" s="19">
        <v>124</v>
      </c>
      <c r="G45" s="19">
        <v>123</v>
      </c>
      <c r="H45" s="19">
        <v>86</v>
      </c>
      <c r="I45" s="19">
        <v>2</v>
      </c>
      <c r="J45" s="19">
        <v>35</v>
      </c>
      <c r="K45" s="19">
        <v>1</v>
      </c>
      <c r="L45" s="19">
        <v>88</v>
      </c>
      <c r="M45" s="19">
        <v>15</v>
      </c>
      <c r="N45" s="19">
        <v>38</v>
      </c>
      <c r="O45" s="19">
        <v>35</v>
      </c>
      <c r="P45" s="19">
        <v>0</v>
      </c>
    </row>
    <row r="46" spans="1:16" x14ac:dyDescent="0.25">
      <c r="A46" s="1" t="str">
        <f>"021203"</f>
        <v>021203</v>
      </c>
      <c r="B46" s="17" t="s">
        <v>41</v>
      </c>
      <c r="C46" s="18">
        <v>16714</v>
      </c>
      <c r="D46" s="19">
        <v>13798</v>
      </c>
      <c r="E46" s="19">
        <v>13681</v>
      </c>
      <c r="F46" s="19">
        <v>117</v>
      </c>
      <c r="G46" s="19">
        <v>116</v>
      </c>
      <c r="H46" s="19">
        <v>73</v>
      </c>
      <c r="I46" s="19">
        <v>4</v>
      </c>
      <c r="J46" s="19">
        <v>39</v>
      </c>
      <c r="K46" s="19">
        <v>1</v>
      </c>
      <c r="L46" s="19">
        <v>188</v>
      </c>
      <c r="M46" s="19">
        <v>40</v>
      </c>
      <c r="N46" s="19">
        <v>109</v>
      </c>
      <c r="O46" s="19">
        <v>39</v>
      </c>
      <c r="P46" s="19">
        <v>0</v>
      </c>
    </row>
    <row r="47" spans="1:16" x14ac:dyDescent="0.25">
      <c r="A47" s="1" t="str">
        <f>"021204"</f>
        <v>021204</v>
      </c>
      <c r="B47" s="17" t="s">
        <v>42</v>
      </c>
      <c r="C47" s="18">
        <v>8328</v>
      </c>
      <c r="D47" s="19">
        <v>6987</v>
      </c>
      <c r="E47" s="19">
        <v>6892</v>
      </c>
      <c r="F47" s="19">
        <v>95</v>
      </c>
      <c r="G47" s="19">
        <v>92</v>
      </c>
      <c r="H47" s="19">
        <v>74</v>
      </c>
      <c r="I47" s="19">
        <v>1</v>
      </c>
      <c r="J47" s="19">
        <v>17</v>
      </c>
      <c r="K47" s="19">
        <v>3</v>
      </c>
      <c r="L47" s="19">
        <v>76</v>
      </c>
      <c r="M47" s="19">
        <v>24</v>
      </c>
      <c r="N47" s="19">
        <v>35</v>
      </c>
      <c r="O47" s="19">
        <v>17</v>
      </c>
      <c r="P47" s="19">
        <v>0</v>
      </c>
    </row>
    <row r="48" spans="1:16" x14ac:dyDescent="0.25">
      <c r="A48" s="1" t="str">
        <f>"021205"</f>
        <v>021205</v>
      </c>
      <c r="B48" s="17" t="s">
        <v>43</v>
      </c>
      <c r="C48" s="18">
        <v>4145</v>
      </c>
      <c r="D48" s="19">
        <v>3478</v>
      </c>
      <c r="E48" s="19">
        <v>3400</v>
      </c>
      <c r="F48" s="19">
        <v>78</v>
      </c>
      <c r="G48" s="19">
        <v>76</v>
      </c>
      <c r="H48" s="19">
        <v>60</v>
      </c>
      <c r="I48" s="19">
        <v>5</v>
      </c>
      <c r="J48" s="19">
        <v>11</v>
      </c>
      <c r="K48" s="19">
        <v>2</v>
      </c>
      <c r="L48" s="19">
        <v>77</v>
      </c>
      <c r="M48" s="19">
        <v>34</v>
      </c>
      <c r="N48" s="19">
        <v>32</v>
      </c>
      <c r="O48" s="19">
        <v>11</v>
      </c>
      <c r="P48" s="19">
        <v>0</v>
      </c>
    </row>
    <row r="49" spans="1:16" x14ac:dyDescent="0.25">
      <c r="A49" s="15" t="s">
        <v>44</v>
      </c>
      <c r="B49" s="16"/>
      <c r="C49" s="20">
        <v>86179</v>
      </c>
      <c r="D49" s="20">
        <v>71654</v>
      </c>
      <c r="E49" s="20">
        <v>70923</v>
      </c>
      <c r="F49" s="20">
        <v>731</v>
      </c>
      <c r="G49" s="20">
        <v>728</v>
      </c>
      <c r="H49" s="20">
        <v>428</v>
      </c>
      <c r="I49" s="20">
        <v>71</v>
      </c>
      <c r="J49" s="20">
        <v>229</v>
      </c>
      <c r="K49" s="20">
        <v>3</v>
      </c>
      <c r="L49" s="20">
        <v>1059</v>
      </c>
      <c r="M49" s="20">
        <v>218</v>
      </c>
      <c r="N49" s="20">
        <v>612</v>
      </c>
      <c r="O49" s="20">
        <v>229</v>
      </c>
      <c r="P49" s="20">
        <v>0</v>
      </c>
    </row>
    <row r="50" spans="1:16" x14ac:dyDescent="0.25">
      <c r="A50" s="1" t="str">
        <f>"022501"</f>
        <v>022501</v>
      </c>
      <c r="B50" s="17" t="s">
        <v>45</v>
      </c>
      <c r="C50" s="18">
        <v>4037</v>
      </c>
      <c r="D50" s="19">
        <v>3339</v>
      </c>
      <c r="E50" s="19">
        <v>3317</v>
      </c>
      <c r="F50" s="19">
        <v>22</v>
      </c>
      <c r="G50" s="19">
        <v>22</v>
      </c>
      <c r="H50" s="19">
        <v>18</v>
      </c>
      <c r="I50" s="19">
        <v>0</v>
      </c>
      <c r="J50" s="19">
        <v>4</v>
      </c>
      <c r="K50" s="19">
        <v>0</v>
      </c>
      <c r="L50" s="19">
        <v>42</v>
      </c>
      <c r="M50" s="19">
        <v>6</v>
      </c>
      <c r="N50" s="19">
        <v>32</v>
      </c>
      <c r="O50" s="19">
        <v>4</v>
      </c>
      <c r="P50" s="19">
        <v>0</v>
      </c>
    </row>
    <row r="51" spans="1:16" x14ac:dyDescent="0.25">
      <c r="A51" s="1" t="str">
        <f>"022502"</f>
        <v>022502</v>
      </c>
      <c r="B51" s="17" t="s">
        <v>46</v>
      </c>
      <c r="C51" s="18">
        <v>28781</v>
      </c>
      <c r="D51" s="19">
        <v>24536</v>
      </c>
      <c r="E51" s="19">
        <v>24308</v>
      </c>
      <c r="F51" s="19">
        <v>228</v>
      </c>
      <c r="G51" s="19">
        <v>227</v>
      </c>
      <c r="H51" s="19">
        <v>124</v>
      </c>
      <c r="I51" s="19">
        <v>34</v>
      </c>
      <c r="J51" s="19">
        <v>69</v>
      </c>
      <c r="K51" s="19">
        <v>1</v>
      </c>
      <c r="L51" s="19">
        <v>429</v>
      </c>
      <c r="M51" s="19">
        <v>91</v>
      </c>
      <c r="N51" s="19">
        <v>269</v>
      </c>
      <c r="O51" s="19">
        <v>69</v>
      </c>
      <c r="P51" s="19">
        <v>0</v>
      </c>
    </row>
    <row r="52" spans="1:16" x14ac:dyDescent="0.25">
      <c r="A52" s="1" t="str">
        <f>"022503"</f>
        <v>022503</v>
      </c>
      <c r="B52" s="17" t="s">
        <v>47</v>
      </c>
      <c r="C52" s="18">
        <v>22416</v>
      </c>
      <c r="D52" s="19">
        <v>18447</v>
      </c>
      <c r="E52" s="19">
        <v>18277</v>
      </c>
      <c r="F52" s="19">
        <v>170</v>
      </c>
      <c r="G52" s="19">
        <v>170</v>
      </c>
      <c r="H52" s="19">
        <v>65</v>
      </c>
      <c r="I52" s="19">
        <v>23</v>
      </c>
      <c r="J52" s="19">
        <v>82</v>
      </c>
      <c r="K52" s="19">
        <v>0</v>
      </c>
      <c r="L52" s="19">
        <v>251</v>
      </c>
      <c r="M52" s="19">
        <v>63</v>
      </c>
      <c r="N52" s="19">
        <v>106</v>
      </c>
      <c r="O52" s="19">
        <v>82</v>
      </c>
      <c r="P52" s="19">
        <v>0</v>
      </c>
    </row>
    <row r="53" spans="1:16" x14ac:dyDescent="0.25">
      <c r="A53" s="1" t="str">
        <f>"022504"</f>
        <v>022504</v>
      </c>
      <c r="B53" s="17" t="s">
        <v>48</v>
      </c>
      <c r="C53" s="18">
        <v>8648</v>
      </c>
      <c r="D53" s="19">
        <v>7069</v>
      </c>
      <c r="E53" s="19">
        <v>7010</v>
      </c>
      <c r="F53" s="19">
        <v>59</v>
      </c>
      <c r="G53" s="19">
        <v>59</v>
      </c>
      <c r="H53" s="19">
        <v>27</v>
      </c>
      <c r="I53" s="19">
        <v>1</v>
      </c>
      <c r="J53" s="19">
        <v>31</v>
      </c>
      <c r="K53" s="19">
        <v>0</v>
      </c>
      <c r="L53" s="19">
        <v>103</v>
      </c>
      <c r="M53" s="19">
        <v>21</v>
      </c>
      <c r="N53" s="19">
        <v>51</v>
      </c>
      <c r="O53" s="19">
        <v>31</v>
      </c>
      <c r="P53" s="19">
        <v>0</v>
      </c>
    </row>
    <row r="54" spans="1:16" x14ac:dyDescent="0.25">
      <c r="A54" s="1" t="str">
        <f>"022505"</f>
        <v>022505</v>
      </c>
      <c r="B54" s="17" t="s">
        <v>49</v>
      </c>
      <c r="C54" s="18">
        <v>5944</v>
      </c>
      <c r="D54" s="19">
        <v>4801</v>
      </c>
      <c r="E54" s="19">
        <v>4731</v>
      </c>
      <c r="F54" s="19">
        <v>70</v>
      </c>
      <c r="G54" s="19">
        <v>70</v>
      </c>
      <c r="H54" s="19">
        <v>61</v>
      </c>
      <c r="I54" s="19">
        <v>0</v>
      </c>
      <c r="J54" s="19">
        <v>9</v>
      </c>
      <c r="K54" s="19">
        <v>0</v>
      </c>
      <c r="L54" s="19">
        <v>58</v>
      </c>
      <c r="M54" s="19">
        <v>10</v>
      </c>
      <c r="N54" s="19">
        <v>39</v>
      </c>
      <c r="O54" s="19">
        <v>9</v>
      </c>
      <c r="P54" s="19">
        <v>0</v>
      </c>
    </row>
    <row r="55" spans="1:16" x14ac:dyDescent="0.25">
      <c r="A55" s="1" t="str">
        <f>"022506"</f>
        <v>022506</v>
      </c>
      <c r="B55" s="17" t="s">
        <v>50</v>
      </c>
      <c r="C55" s="18">
        <v>8095</v>
      </c>
      <c r="D55" s="19">
        <v>6742</v>
      </c>
      <c r="E55" s="19">
        <v>6695</v>
      </c>
      <c r="F55" s="19">
        <v>47</v>
      </c>
      <c r="G55" s="19">
        <v>47</v>
      </c>
      <c r="H55" s="19">
        <v>29</v>
      </c>
      <c r="I55" s="19">
        <v>4</v>
      </c>
      <c r="J55" s="19">
        <v>14</v>
      </c>
      <c r="K55" s="19">
        <v>0</v>
      </c>
      <c r="L55" s="19">
        <v>71</v>
      </c>
      <c r="M55" s="19">
        <v>13</v>
      </c>
      <c r="N55" s="19">
        <v>44</v>
      </c>
      <c r="O55" s="19">
        <v>14</v>
      </c>
      <c r="P55" s="19">
        <v>0</v>
      </c>
    </row>
    <row r="56" spans="1:16" x14ac:dyDescent="0.25">
      <c r="A56" s="1" t="str">
        <f>"022507"</f>
        <v>022507</v>
      </c>
      <c r="B56" s="17" t="s">
        <v>51</v>
      </c>
      <c r="C56" s="18">
        <v>8258</v>
      </c>
      <c r="D56" s="19">
        <v>6720</v>
      </c>
      <c r="E56" s="19">
        <v>6585</v>
      </c>
      <c r="F56" s="19">
        <v>135</v>
      </c>
      <c r="G56" s="19">
        <v>133</v>
      </c>
      <c r="H56" s="19">
        <v>104</v>
      </c>
      <c r="I56" s="19">
        <v>9</v>
      </c>
      <c r="J56" s="19">
        <v>20</v>
      </c>
      <c r="K56" s="19">
        <v>2</v>
      </c>
      <c r="L56" s="19">
        <v>105</v>
      </c>
      <c r="M56" s="19">
        <v>14</v>
      </c>
      <c r="N56" s="19">
        <v>71</v>
      </c>
      <c r="O56" s="19">
        <v>20</v>
      </c>
      <c r="P56" s="19">
        <v>0</v>
      </c>
    </row>
    <row r="57" spans="1:16" x14ac:dyDescent="0.25">
      <c r="A57" s="15" t="s">
        <v>52</v>
      </c>
      <c r="B57" s="16"/>
      <c r="C57" s="20">
        <v>42372</v>
      </c>
      <c r="D57" s="20">
        <v>34914</v>
      </c>
      <c r="E57" s="20">
        <v>34693</v>
      </c>
      <c r="F57" s="20">
        <v>221</v>
      </c>
      <c r="G57" s="20">
        <v>217</v>
      </c>
      <c r="H57" s="20">
        <v>170</v>
      </c>
      <c r="I57" s="20">
        <v>0</v>
      </c>
      <c r="J57" s="20">
        <v>47</v>
      </c>
      <c r="K57" s="20">
        <v>4</v>
      </c>
      <c r="L57" s="20">
        <v>443</v>
      </c>
      <c r="M57" s="20">
        <v>131</v>
      </c>
      <c r="N57" s="20">
        <v>265</v>
      </c>
      <c r="O57" s="20">
        <v>47</v>
      </c>
      <c r="P57" s="20">
        <v>0</v>
      </c>
    </row>
    <row r="58" spans="1:16" x14ac:dyDescent="0.25">
      <c r="A58" s="1" t="str">
        <f>"022601"</f>
        <v>022601</v>
      </c>
      <c r="B58" s="17" t="s">
        <v>53</v>
      </c>
      <c r="C58" s="18">
        <v>3544</v>
      </c>
      <c r="D58" s="19">
        <v>2957</v>
      </c>
      <c r="E58" s="19">
        <v>2923</v>
      </c>
      <c r="F58" s="19">
        <v>34</v>
      </c>
      <c r="G58" s="19">
        <v>34</v>
      </c>
      <c r="H58" s="19">
        <v>23</v>
      </c>
      <c r="I58" s="19">
        <v>0</v>
      </c>
      <c r="J58" s="19">
        <v>11</v>
      </c>
      <c r="K58" s="19">
        <v>0</v>
      </c>
      <c r="L58" s="19">
        <v>50</v>
      </c>
      <c r="M58" s="19">
        <v>11</v>
      </c>
      <c r="N58" s="19">
        <v>28</v>
      </c>
      <c r="O58" s="19">
        <v>11</v>
      </c>
      <c r="P58" s="19">
        <v>0</v>
      </c>
    </row>
    <row r="59" spans="1:16" x14ac:dyDescent="0.25">
      <c r="A59" s="1" t="str">
        <f>"022602"</f>
        <v>022602</v>
      </c>
      <c r="B59" s="17" t="s">
        <v>54</v>
      </c>
      <c r="C59" s="18">
        <v>14773</v>
      </c>
      <c r="D59" s="19">
        <v>12346</v>
      </c>
      <c r="E59" s="19">
        <v>12275</v>
      </c>
      <c r="F59" s="19">
        <v>71</v>
      </c>
      <c r="G59" s="19">
        <v>70</v>
      </c>
      <c r="H59" s="19">
        <v>51</v>
      </c>
      <c r="I59" s="19">
        <v>0</v>
      </c>
      <c r="J59" s="19">
        <v>19</v>
      </c>
      <c r="K59" s="19">
        <v>1</v>
      </c>
      <c r="L59" s="19">
        <v>188</v>
      </c>
      <c r="M59" s="19">
        <v>67</v>
      </c>
      <c r="N59" s="19">
        <v>102</v>
      </c>
      <c r="O59" s="19">
        <v>19</v>
      </c>
      <c r="P59" s="19">
        <v>0</v>
      </c>
    </row>
    <row r="60" spans="1:16" x14ac:dyDescent="0.25">
      <c r="A60" s="1" t="str">
        <f>"022603"</f>
        <v>022603</v>
      </c>
      <c r="B60" s="17" t="s">
        <v>55</v>
      </c>
      <c r="C60" s="18">
        <v>4559</v>
      </c>
      <c r="D60" s="19">
        <v>3670</v>
      </c>
      <c r="E60" s="19">
        <v>3645</v>
      </c>
      <c r="F60" s="19">
        <v>25</v>
      </c>
      <c r="G60" s="19">
        <v>24</v>
      </c>
      <c r="H60" s="19">
        <v>23</v>
      </c>
      <c r="I60" s="19">
        <v>0</v>
      </c>
      <c r="J60" s="19">
        <v>1</v>
      </c>
      <c r="K60" s="19">
        <v>1</v>
      </c>
      <c r="L60" s="19">
        <v>22</v>
      </c>
      <c r="M60" s="19">
        <v>4</v>
      </c>
      <c r="N60" s="19">
        <v>17</v>
      </c>
      <c r="O60" s="19">
        <v>1</v>
      </c>
      <c r="P60" s="19">
        <v>0</v>
      </c>
    </row>
    <row r="61" spans="1:16" x14ac:dyDescent="0.25">
      <c r="A61" s="1" t="str">
        <f>"022604"</f>
        <v>022604</v>
      </c>
      <c r="B61" s="17" t="s">
        <v>56</v>
      </c>
      <c r="C61" s="18">
        <v>7378</v>
      </c>
      <c r="D61" s="19">
        <v>6082</v>
      </c>
      <c r="E61" s="19">
        <v>6036</v>
      </c>
      <c r="F61" s="19">
        <v>46</v>
      </c>
      <c r="G61" s="19">
        <v>45</v>
      </c>
      <c r="H61" s="19">
        <v>30</v>
      </c>
      <c r="I61" s="19">
        <v>0</v>
      </c>
      <c r="J61" s="19">
        <v>15</v>
      </c>
      <c r="K61" s="19">
        <v>1</v>
      </c>
      <c r="L61" s="19">
        <v>73</v>
      </c>
      <c r="M61" s="19">
        <v>14</v>
      </c>
      <c r="N61" s="19">
        <v>44</v>
      </c>
      <c r="O61" s="19">
        <v>15</v>
      </c>
      <c r="P61" s="19">
        <v>0</v>
      </c>
    </row>
    <row r="62" spans="1:16" x14ac:dyDescent="0.25">
      <c r="A62" s="1" t="str">
        <f>"022605"</f>
        <v>022605</v>
      </c>
      <c r="B62" s="17" t="s">
        <v>57</v>
      </c>
      <c r="C62" s="18">
        <v>5189</v>
      </c>
      <c r="D62" s="19">
        <v>4298</v>
      </c>
      <c r="E62" s="19">
        <v>4280</v>
      </c>
      <c r="F62" s="19">
        <v>18</v>
      </c>
      <c r="G62" s="19">
        <v>17</v>
      </c>
      <c r="H62" s="19">
        <v>17</v>
      </c>
      <c r="I62" s="19">
        <v>0</v>
      </c>
      <c r="J62" s="19">
        <v>0</v>
      </c>
      <c r="K62" s="19">
        <v>1</v>
      </c>
      <c r="L62" s="19">
        <v>47</v>
      </c>
      <c r="M62" s="19">
        <v>17</v>
      </c>
      <c r="N62" s="19">
        <v>30</v>
      </c>
      <c r="O62" s="19">
        <v>0</v>
      </c>
      <c r="P62" s="19">
        <v>0</v>
      </c>
    </row>
    <row r="63" spans="1:16" x14ac:dyDescent="0.25">
      <c r="A63" s="1" t="str">
        <f>"022606"</f>
        <v>022606</v>
      </c>
      <c r="B63" s="17" t="s">
        <v>58</v>
      </c>
      <c r="C63" s="18">
        <v>6929</v>
      </c>
      <c r="D63" s="19">
        <v>5561</v>
      </c>
      <c r="E63" s="19">
        <v>5534</v>
      </c>
      <c r="F63" s="19">
        <v>27</v>
      </c>
      <c r="G63" s="19">
        <v>27</v>
      </c>
      <c r="H63" s="19">
        <v>26</v>
      </c>
      <c r="I63" s="19">
        <v>0</v>
      </c>
      <c r="J63" s="19">
        <v>1</v>
      </c>
      <c r="K63" s="19">
        <v>0</v>
      </c>
      <c r="L63" s="19">
        <v>63</v>
      </c>
      <c r="M63" s="19">
        <v>18</v>
      </c>
      <c r="N63" s="19">
        <v>44</v>
      </c>
      <c r="O63" s="19">
        <v>1</v>
      </c>
      <c r="P63" s="19">
        <v>0</v>
      </c>
    </row>
    <row r="64" spans="1:16" x14ac:dyDescent="0.25">
      <c r="A64" s="21" t="str">
        <f>"026101"</f>
        <v>026101</v>
      </c>
      <c r="B64" s="22" t="s">
        <v>59</v>
      </c>
      <c r="C64" s="23">
        <v>72867</v>
      </c>
      <c r="D64" s="24">
        <v>61983</v>
      </c>
      <c r="E64" s="24">
        <v>61300</v>
      </c>
      <c r="F64" s="24">
        <v>683</v>
      </c>
      <c r="G64" s="24">
        <v>680</v>
      </c>
      <c r="H64" s="24">
        <v>356</v>
      </c>
      <c r="I64" s="24">
        <v>92</v>
      </c>
      <c r="J64" s="24">
        <v>232</v>
      </c>
      <c r="K64" s="24">
        <v>3</v>
      </c>
      <c r="L64" s="24">
        <v>1274</v>
      </c>
      <c r="M64" s="24">
        <v>217</v>
      </c>
      <c r="N64" s="24">
        <v>825</v>
      </c>
      <c r="O64" s="24">
        <v>232</v>
      </c>
      <c r="P64" s="24">
        <v>0</v>
      </c>
    </row>
    <row r="65" spans="1:16" x14ac:dyDescent="0.25">
      <c r="A65" s="13"/>
      <c r="B65" s="14"/>
    </row>
    <row r="66" spans="1:16" x14ac:dyDescent="0.25">
      <c r="A66" s="32" t="s">
        <v>83</v>
      </c>
      <c r="B66" s="33"/>
      <c r="C66" s="18">
        <v>535703</v>
      </c>
      <c r="D66" s="19">
        <v>444570</v>
      </c>
      <c r="E66" s="19">
        <v>440041</v>
      </c>
      <c r="F66" s="19">
        <v>4529</v>
      </c>
      <c r="G66" s="19">
        <v>4485</v>
      </c>
      <c r="H66" s="19">
        <v>3239</v>
      </c>
      <c r="I66" s="19">
        <v>277</v>
      </c>
      <c r="J66" s="19">
        <v>969</v>
      </c>
      <c r="K66" s="19">
        <v>44</v>
      </c>
      <c r="L66" s="19">
        <v>6688</v>
      </c>
      <c r="M66" s="19">
        <v>1750</v>
      </c>
      <c r="N66" s="19">
        <v>3969</v>
      </c>
      <c r="O66" s="19">
        <v>969</v>
      </c>
      <c r="P66" s="19">
        <v>0</v>
      </c>
    </row>
    <row r="69" spans="1:16" x14ac:dyDescent="0.25">
      <c r="C69" s="25"/>
    </row>
    <row r="70" spans="1:16" x14ac:dyDescent="0.25">
      <c r="C70" s="25"/>
    </row>
  </sheetData>
  <mergeCells count="4">
    <mergeCell ref="D3:F3"/>
    <mergeCell ref="G3:K3"/>
    <mergeCell ref="L3:P3"/>
    <mergeCell ref="A66:B66"/>
  </mergeCells>
  <printOptions horizontalCentered="1"/>
  <pageMargins left="0.70866141732283472" right="0.70866141732283472" top="0.55118110236220474" bottom="0.15748031496062992" header="0" footer="0"/>
  <pageSetup paperSize="8" scale="82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rejestr_wyborcow_2019_kw_3_2019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Arciszewska-Dolat</dc:creator>
  <cp:lastModifiedBy>Tomasz Perwenis</cp:lastModifiedBy>
  <cp:lastPrinted>2019-10-15T07:38:31Z</cp:lastPrinted>
  <dcterms:created xsi:type="dcterms:W3CDTF">2018-07-17T07:48:22Z</dcterms:created>
  <dcterms:modified xsi:type="dcterms:W3CDTF">2019-10-15T07:46:12Z</dcterms:modified>
</cp:coreProperties>
</file>