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eldunek III_kw-2017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<sst xmlns="http://schemas.openxmlformats.org/spreadsheetml/2006/main" count="68" uniqueCount="68">
  <si>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Kod TERYT</t>
  </si>
  <si>
    <t>Gmina</t>
  </si>
  <si>
    <t>Liczba mieszkańców</t>
  </si>
  <si>
    <t>Powiat bolesławiecki</t>
  </si>
  <si>
    <t>m. Bolesławiec</t>
  </si>
  <si>
    <t>gm. Bolesławiec</t>
  </si>
  <si>
    <t>gm. Gromadka</t>
  </si>
  <si>
    <t>gm. Nowogrodziec</t>
  </si>
  <si>
    <t>gm. Osiecznica</t>
  </si>
  <si>
    <t>gm. Warta Bolesławiecka</t>
  </si>
  <si>
    <t>Powiat jeleniogórski</t>
  </si>
  <si>
    <t>m. Karpacz</t>
  </si>
  <si>
    <t>m. Kowary</t>
  </si>
  <si>
    <t>m. Piechowice</t>
  </si>
  <si>
    <t>m. Szklarska Poręba</t>
  </si>
  <si>
    <t>gm. Janowice Wielkie</t>
  </si>
  <si>
    <t>gm. Jeżów Sudecki</t>
  </si>
  <si>
    <t>gm. Mysłakowice</t>
  </si>
  <si>
    <t>gm. Podgórzyn</t>
  </si>
  <si>
    <t>gm. Stara Kamienica</t>
  </si>
  <si>
    <t>Powiat kamiennogórski</t>
  </si>
  <si>
    <t>m. Kamienna Góra</t>
  </si>
  <si>
    <t>gm. Kamienna Góra</t>
  </si>
  <si>
    <t>gm. Lubawka</t>
  </si>
  <si>
    <t>gm. Marciszów</t>
  </si>
  <si>
    <t>Powiat lubański</t>
  </si>
  <si>
    <t>m. Lubań</t>
  </si>
  <si>
    <t>m. Świeradów-Zdrój</t>
  </si>
  <si>
    <t>gm. Leśna</t>
  </si>
  <si>
    <t>gm. Lubań</t>
  </si>
  <si>
    <t>gm. Olszyna</t>
  </si>
  <si>
    <t>gm. Platerówka</t>
  </si>
  <si>
    <t>gm. Siekierczyn</t>
  </si>
  <si>
    <t>Powiat lwówecki</t>
  </si>
  <si>
    <t>gm. Gryfów Śląski</t>
  </si>
  <si>
    <t>gm. Lubomierz</t>
  </si>
  <si>
    <t>gm. Lwówek Śląski</t>
  </si>
  <si>
    <t>gm. Mirsk</t>
  </si>
  <si>
    <t>gm. Wleń</t>
  </si>
  <si>
    <t>Powiat zgorzelecki</t>
  </si>
  <si>
    <t>m. Zawidów</t>
  </si>
  <si>
    <t>m. Zgorzelec</t>
  </si>
  <si>
    <t>gm. Bogatynia</t>
  </si>
  <si>
    <t>gm. Pieńsk</t>
  </si>
  <si>
    <t>gm. Sulików</t>
  </si>
  <si>
    <t>gm. Węgliniec</t>
  </si>
  <si>
    <t>gm. Zgorzelec</t>
  </si>
  <si>
    <t>m. Jelenia Góra</t>
  </si>
  <si>
    <t>Krajowe Biuro Wyborcze Delegatura w Jeleniej Górze</t>
  </si>
  <si>
    <t xml:space="preserve"> ogółem</t>
  </si>
  <si>
    <t>Liczba wyborców</t>
  </si>
  <si>
    <t>wpisanych z urzędu</t>
  </si>
  <si>
    <t>wpisanych na wniosek</t>
  </si>
  <si>
    <t>w części A</t>
  </si>
  <si>
    <t>(Z2A)</t>
  </si>
  <si>
    <t>(Z2B)</t>
  </si>
  <si>
    <t>(Z2C)</t>
  </si>
  <si>
    <t>części B (ZUE)</t>
  </si>
  <si>
    <t>części A ogółem</t>
  </si>
  <si>
    <t>(R41)</t>
  </si>
  <si>
    <t>(R42)</t>
  </si>
  <si>
    <t>(R43)</t>
  </si>
  <si>
    <t xml:space="preserve"> (R41b)</t>
  </si>
  <si>
    <t>części B ogółem (RUE)</t>
  </si>
  <si>
    <t>Suma wg stanu na dzień 30.09.2017 r.</t>
  </si>
  <si>
    <t>Informacje dodatkowe o dopisaniu do rejestru wyborców</t>
  </si>
  <si>
    <t>Informacje dodatkowe o skreśleniu z rejestru wyborców</t>
  </si>
  <si>
    <t>Meldunek o stanie rejestru wyborców na dzień 30 września 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</si>
</sst>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0" fillId="11" borderId="10" xfId="0" applyFont="1" applyFill="1" applyBorder="1" applyAlignment="1">
      <alignment horizontal="center" wrapText="1"/>
    </xf>
    <xf numFmtId="0" fontId="30" fillId="11" borderId="10" xfId="0" applyFont="1" applyFill="1" applyBorder="1" applyAlignment="1">
      <alignment horizontal="center" vertical="center" wrapText="1"/>
    </xf>
    <xf numFmtId="0" fontId="35" fillId="13" borderId="10" xfId="0" applyFont="1" applyFill="1" applyBorder="1" applyAlignment="1">
      <alignment horizontal="center"/>
    </xf>
    <xf numFmtId="0" fontId="35" fillId="1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wrapText="1"/>
    </xf>
    <xf numFmtId="0" fontId="30" fillId="13" borderId="10" xfId="0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0" fontId="21" fillId="27" borderId="11" xfId="40" applyFont="1" applyBorder="1" applyAlignment="1">
      <alignment/>
    </xf>
    <xf numFmtId="0" fontId="21" fillId="27" borderId="12" xfId="40" applyFont="1" applyBorder="1" applyAlignment="1">
      <alignment/>
    </xf>
    <xf numFmtId="0" fontId="0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1" fillId="27" borderId="2" xfId="4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R21" sqref="R21"/>
    </sheetView>
  </sheetViews>
  <sheetFormatPr defaultColWidth="9.140625" defaultRowHeight="15"/>
  <cols>
    <col min="1" max="1" width="8.140625" style="2" customWidth="1"/>
    <col min="2" max="2" width="24.140625" style="2" customWidth="1"/>
    <col min="3" max="3" width="13.7109375" style="2" customWidth="1"/>
    <col min="4" max="4" width="9.140625" style="2" customWidth="1"/>
    <col min="5" max="5" width="10.28125" style="2" customWidth="1"/>
    <col min="6" max="6" width="11.28125" style="2" customWidth="1"/>
    <col min="7" max="7" width="10.421875" style="2" customWidth="1"/>
    <col min="8" max="9" width="7.8515625" style="2" customWidth="1"/>
    <col min="10" max="10" width="7.7109375" style="2" customWidth="1"/>
    <col min="11" max="11" width="7.7109375" style="2" bestFit="1" customWidth="1"/>
    <col min="12" max="16384" width="9.140625" style="2" customWidth="1"/>
  </cols>
  <sheetData>
    <row r="1" ht="15">
      <c r="A1" s="1" t="s">
        <v>48</v>
      </c>
    </row>
    <row r="2" ht="15">
      <c r="A2" s="1" t="s">
        <v>67</v>
      </c>
    </row>
    <row r="3" spans="1:17" ht="15">
      <c r="A3" s="3" t="s">
        <v>0</v>
      </c>
      <c r="B3" s="4" t="s">
        <v>1</v>
      </c>
      <c r="C3" s="4" t="s">
        <v>2</v>
      </c>
      <c r="D3" s="5" t="s">
        <v>50</v>
      </c>
      <c r="E3" s="5"/>
      <c r="F3" s="5"/>
      <c r="G3" s="6" t="s">
        <v>65</v>
      </c>
      <c r="H3" s="6"/>
      <c r="I3" s="6"/>
      <c r="J3" s="6"/>
      <c r="K3" s="6"/>
      <c r="L3" s="7" t="s">
        <v>66</v>
      </c>
      <c r="M3" s="7"/>
      <c r="N3" s="7"/>
      <c r="O3" s="7"/>
      <c r="P3" s="7"/>
      <c r="Q3" s="7"/>
    </row>
    <row r="4" spans="1:17" ht="45">
      <c r="A4" s="8"/>
      <c r="B4" s="4"/>
      <c r="C4" s="4"/>
      <c r="D4" s="9" t="s">
        <v>49</v>
      </c>
      <c r="E4" s="10" t="s">
        <v>51</v>
      </c>
      <c r="F4" s="10" t="s">
        <v>52</v>
      </c>
      <c r="G4" s="10" t="s">
        <v>53</v>
      </c>
      <c r="H4" s="10" t="s">
        <v>54</v>
      </c>
      <c r="I4" s="10" t="s">
        <v>55</v>
      </c>
      <c r="J4" s="10" t="s">
        <v>56</v>
      </c>
      <c r="K4" s="11" t="s">
        <v>57</v>
      </c>
      <c r="L4" s="12" t="s">
        <v>58</v>
      </c>
      <c r="M4" s="13" t="s">
        <v>59</v>
      </c>
      <c r="N4" s="13" t="s">
        <v>60</v>
      </c>
      <c r="O4" s="13" t="s">
        <v>61</v>
      </c>
      <c r="P4" s="13" t="s">
        <v>62</v>
      </c>
      <c r="Q4" s="12" t="s">
        <v>63</v>
      </c>
    </row>
    <row r="5" spans="1:17" ht="15">
      <c r="A5" s="14" t="s">
        <v>3</v>
      </c>
      <c r="B5" s="14"/>
      <c r="C5" s="15">
        <v>86478</v>
      </c>
      <c r="D5" s="15">
        <v>70616</v>
      </c>
      <c r="E5" s="15">
        <v>70212</v>
      </c>
      <c r="F5" s="15">
        <v>404</v>
      </c>
      <c r="G5" s="15">
        <v>402</v>
      </c>
      <c r="H5" s="15">
        <v>343</v>
      </c>
      <c r="I5" s="15">
        <v>9</v>
      </c>
      <c r="J5" s="15">
        <v>50</v>
      </c>
      <c r="K5" s="15">
        <v>2</v>
      </c>
      <c r="L5" s="15">
        <v>491</v>
      </c>
      <c r="M5" s="15">
        <v>183</v>
      </c>
      <c r="N5" s="15">
        <v>258</v>
      </c>
      <c r="O5" s="15">
        <v>50</v>
      </c>
      <c r="P5" s="15">
        <v>0</v>
      </c>
      <c r="Q5" s="15">
        <v>0</v>
      </c>
    </row>
    <row r="6" spans="1:17" ht="15">
      <c r="A6" s="16" t="str">
        <f>"020101"</f>
        <v>020101</v>
      </c>
      <c r="B6" s="16" t="s">
        <v>4</v>
      </c>
      <c r="C6" s="16">
        <v>36790</v>
      </c>
      <c r="D6" s="16">
        <v>30814</v>
      </c>
      <c r="E6" s="16">
        <v>30751</v>
      </c>
      <c r="F6" s="16">
        <v>63</v>
      </c>
      <c r="G6" s="16">
        <v>63</v>
      </c>
      <c r="H6" s="16">
        <v>51</v>
      </c>
      <c r="I6" s="16">
        <v>3</v>
      </c>
      <c r="J6" s="16">
        <v>9</v>
      </c>
      <c r="K6" s="16">
        <v>0</v>
      </c>
      <c r="L6" s="16">
        <v>245</v>
      </c>
      <c r="M6" s="16">
        <v>74</v>
      </c>
      <c r="N6" s="16">
        <v>162</v>
      </c>
      <c r="O6" s="16">
        <v>9</v>
      </c>
      <c r="P6" s="16">
        <v>0</v>
      </c>
      <c r="Q6" s="16">
        <v>0</v>
      </c>
    </row>
    <row r="7" spans="1:17" ht="15">
      <c r="A7" s="16" t="str">
        <f>"020102"</f>
        <v>020102</v>
      </c>
      <c r="B7" s="16" t="s">
        <v>5</v>
      </c>
      <c r="C7" s="16">
        <v>13903</v>
      </c>
      <c r="D7" s="16">
        <v>11148</v>
      </c>
      <c r="E7" s="16">
        <v>11117</v>
      </c>
      <c r="F7" s="16">
        <v>31</v>
      </c>
      <c r="G7" s="16">
        <v>31</v>
      </c>
      <c r="H7" s="16">
        <v>24</v>
      </c>
      <c r="I7" s="16">
        <v>0</v>
      </c>
      <c r="J7" s="16">
        <v>7</v>
      </c>
      <c r="K7" s="16">
        <v>0</v>
      </c>
      <c r="L7" s="16">
        <v>60</v>
      </c>
      <c r="M7" s="16">
        <v>29</v>
      </c>
      <c r="N7" s="16">
        <v>24</v>
      </c>
      <c r="O7" s="16">
        <v>7</v>
      </c>
      <c r="P7" s="16">
        <v>0</v>
      </c>
      <c r="Q7" s="16">
        <v>0</v>
      </c>
    </row>
    <row r="8" spans="1:17" ht="15">
      <c r="A8" s="16" t="str">
        <f>"020103"</f>
        <v>020103</v>
      </c>
      <c r="B8" s="16" t="s">
        <v>6</v>
      </c>
      <c r="C8" s="16">
        <v>5398</v>
      </c>
      <c r="D8" s="16">
        <v>4464</v>
      </c>
      <c r="E8" s="16">
        <v>4346</v>
      </c>
      <c r="F8" s="16">
        <v>118</v>
      </c>
      <c r="G8" s="16">
        <v>116</v>
      </c>
      <c r="H8" s="16">
        <v>104</v>
      </c>
      <c r="I8" s="16">
        <v>3</v>
      </c>
      <c r="J8" s="16">
        <v>9</v>
      </c>
      <c r="K8" s="16">
        <v>2</v>
      </c>
      <c r="L8" s="16">
        <v>48</v>
      </c>
      <c r="M8" s="16">
        <v>18</v>
      </c>
      <c r="N8" s="16">
        <v>21</v>
      </c>
      <c r="O8" s="16">
        <v>9</v>
      </c>
      <c r="P8" s="16">
        <v>0</v>
      </c>
      <c r="Q8" s="16">
        <v>0</v>
      </c>
    </row>
    <row r="9" spans="1:17" ht="15">
      <c r="A9" s="16" t="str">
        <f>"020104"</f>
        <v>020104</v>
      </c>
      <c r="B9" s="16" t="s">
        <v>7</v>
      </c>
      <c r="C9" s="16">
        <v>15039</v>
      </c>
      <c r="D9" s="16">
        <v>11987</v>
      </c>
      <c r="E9" s="16">
        <v>11958</v>
      </c>
      <c r="F9" s="16">
        <v>29</v>
      </c>
      <c r="G9" s="16">
        <v>29</v>
      </c>
      <c r="H9" s="16">
        <v>26</v>
      </c>
      <c r="I9" s="16">
        <v>0</v>
      </c>
      <c r="J9" s="16">
        <v>3</v>
      </c>
      <c r="K9" s="16">
        <v>0</v>
      </c>
      <c r="L9" s="16">
        <v>53</v>
      </c>
      <c r="M9" s="16">
        <v>29</v>
      </c>
      <c r="N9" s="16">
        <v>21</v>
      </c>
      <c r="O9" s="16">
        <v>3</v>
      </c>
      <c r="P9" s="16">
        <v>0</v>
      </c>
      <c r="Q9" s="16">
        <v>0</v>
      </c>
    </row>
    <row r="10" spans="1:17" ht="15">
      <c r="A10" s="16" t="str">
        <f>"020105"</f>
        <v>020105</v>
      </c>
      <c r="B10" s="16" t="s">
        <v>8</v>
      </c>
      <c r="C10" s="16">
        <v>6782</v>
      </c>
      <c r="D10" s="16">
        <v>5398</v>
      </c>
      <c r="E10" s="16">
        <v>5279</v>
      </c>
      <c r="F10" s="16">
        <v>119</v>
      </c>
      <c r="G10" s="16">
        <v>119</v>
      </c>
      <c r="H10" s="16">
        <v>103</v>
      </c>
      <c r="I10" s="16">
        <v>0</v>
      </c>
      <c r="J10" s="16">
        <v>16</v>
      </c>
      <c r="K10" s="16">
        <v>0</v>
      </c>
      <c r="L10" s="16">
        <v>38</v>
      </c>
      <c r="M10" s="16">
        <v>10</v>
      </c>
      <c r="N10" s="16">
        <v>12</v>
      </c>
      <c r="O10" s="16">
        <v>16</v>
      </c>
      <c r="P10" s="16">
        <v>0</v>
      </c>
      <c r="Q10" s="16">
        <v>0</v>
      </c>
    </row>
    <row r="11" spans="1:17" ht="15">
      <c r="A11" s="16" t="str">
        <f>"020106"</f>
        <v>020106</v>
      </c>
      <c r="B11" s="16" t="s">
        <v>9</v>
      </c>
      <c r="C11" s="16">
        <v>8566</v>
      </c>
      <c r="D11" s="16">
        <v>6805</v>
      </c>
      <c r="E11" s="16">
        <v>6761</v>
      </c>
      <c r="F11" s="16">
        <v>44</v>
      </c>
      <c r="G11" s="16">
        <v>44</v>
      </c>
      <c r="H11" s="16">
        <v>35</v>
      </c>
      <c r="I11" s="16">
        <v>3</v>
      </c>
      <c r="J11" s="16">
        <v>6</v>
      </c>
      <c r="K11" s="16">
        <v>0</v>
      </c>
      <c r="L11" s="16">
        <v>47</v>
      </c>
      <c r="M11" s="16">
        <v>23</v>
      </c>
      <c r="N11" s="16">
        <v>18</v>
      </c>
      <c r="O11" s="16">
        <v>6</v>
      </c>
      <c r="P11" s="16">
        <v>0</v>
      </c>
      <c r="Q11" s="16">
        <v>0</v>
      </c>
    </row>
    <row r="12" spans="1:17" ht="15">
      <c r="A12" s="15" t="s">
        <v>10</v>
      </c>
      <c r="B12" s="15"/>
      <c r="C12" s="15">
        <v>61674</v>
      </c>
      <c r="D12" s="15">
        <v>51255</v>
      </c>
      <c r="E12" s="15">
        <v>50327</v>
      </c>
      <c r="F12" s="15">
        <v>928</v>
      </c>
      <c r="G12" s="15">
        <v>920</v>
      </c>
      <c r="H12" s="15">
        <v>775</v>
      </c>
      <c r="I12" s="15">
        <v>47</v>
      </c>
      <c r="J12" s="15">
        <v>98</v>
      </c>
      <c r="K12" s="15">
        <v>8</v>
      </c>
      <c r="L12" s="15">
        <v>762</v>
      </c>
      <c r="M12" s="15">
        <v>328</v>
      </c>
      <c r="N12" s="15">
        <v>336</v>
      </c>
      <c r="O12" s="15">
        <v>98</v>
      </c>
      <c r="P12" s="15">
        <v>0</v>
      </c>
      <c r="Q12" s="15">
        <v>0</v>
      </c>
    </row>
    <row r="13" spans="1:17" ht="15">
      <c r="A13" s="16" t="str">
        <f>"020601"</f>
        <v>020601</v>
      </c>
      <c r="B13" s="16" t="s">
        <v>11</v>
      </c>
      <c r="C13" s="16">
        <v>4706</v>
      </c>
      <c r="D13" s="16">
        <v>4030</v>
      </c>
      <c r="E13" s="16">
        <v>3760</v>
      </c>
      <c r="F13" s="16">
        <v>270</v>
      </c>
      <c r="G13" s="16">
        <v>269</v>
      </c>
      <c r="H13" s="16">
        <v>238</v>
      </c>
      <c r="I13" s="16">
        <v>7</v>
      </c>
      <c r="J13" s="16">
        <v>24</v>
      </c>
      <c r="K13" s="16">
        <v>1</v>
      </c>
      <c r="L13" s="16">
        <v>63</v>
      </c>
      <c r="M13" s="16">
        <v>9</v>
      </c>
      <c r="N13" s="16">
        <v>30</v>
      </c>
      <c r="O13" s="16">
        <v>24</v>
      </c>
      <c r="P13" s="16">
        <v>0</v>
      </c>
      <c r="Q13" s="16">
        <v>0</v>
      </c>
    </row>
    <row r="14" spans="1:17" ht="15">
      <c r="A14" s="16" t="str">
        <f>"020602"</f>
        <v>020602</v>
      </c>
      <c r="B14" s="16" t="s">
        <v>12</v>
      </c>
      <c r="C14" s="16">
        <v>10395</v>
      </c>
      <c r="D14" s="16">
        <v>8734</v>
      </c>
      <c r="E14" s="16">
        <v>8681</v>
      </c>
      <c r="F14" s="16">
        <v>53</v>
      </c>
      <c r="G14" s="16">
        <v>53</v>
      </c>
      <c r="H14" s="16">
        <v>37</v>
      </c>
      <c r="I14" s="16">
        <v>6</v>
      </c>
      <c r="J14" s="16">
        <v>10</v>
      </c>
      <c r="K14" s="16">
        <v>0</v>
      </c>
      <c r="L14" s="16">
        <v>81</v>
      </c>
      <c r="M14" s="16">
        <v>15</v>
      </c>
      <c r="N14" s="16">
        <v>56</v>
      </c>
      <c r="O14" s="16">
        <v>10</v>
      </c>
      <c r="P14" s="16">
        <v>0</v>
      </c>
      <c r="Q14" s="16">
        <v>0</v>
      </c>
    </row>
    <row r="15" spans="1:17" ht="15">
      <c r="A15" s="16" t="str">
        <f>"020603"</f>
        <v>020603</v>
      </c>
      <c r="B15" s="16" t="s">
        <v>13</v>
      </c>
      <c r="C15" s="16">
        <v>6105</v>
      </c>
      <c r="D15" s="16">
        <v>5134</v>
      </c>
      <c r="E15" s="16">
        <v>5053</v>
      </c>
      <c r="F15" s="16">
        <v>81</v>
      </c>
      <c r="G15" s="16">
        <v>81</v>
      </c>
      <c r="H15" s="16">
        <v>65</v>
      </c>
      <c r="I15" s="16">
        <v>0</v>
      </c>
      <c r="J15" s="16">
        <v>16</v>
      </c>
      <c r="K15" s="16">
        <v>0</v>
      </c>
      <c r="L15" s="16">
        <v>60</v>
      </c>
      <c r="M15" s="16">
        <v>12</v>
      </c>
      <c r="N15" s="16">
        <v>32</v>
      </c>
      <c r="O15" s="16">
        <v>16</v>
      </c>
      <c r="P15" s="16">
        <v>0</v>
      </c>
      <c r="Q15" s="16">
        <v>0</v>
      </c>
    </row>
    <row r="16" spans="1:17" ht="15">
      <c r="A16" s="16" t="str">
        <f>"020604"</f>
        <v>020604</v>
      </c>
      <c r="B16" s="16" t="s">
        <v>14</v>
      </c>
      <c r="C16" s="16">
        <v>6055</v>
      </c>
      <c r="D16" s="16">
        <v>5198</v>
      </c>
      <c r="E16" s="16">
        <v>5094</v>
      </c>
      <c r="F16" s="16">
        <v>104</v>
      </c>
      <c r="G16" s="16">
        <v>104</v>
      </c>
      <c r="H16" s="16">
        <v>71</v>
      </c>
      <c r="I16" s="16">
        <v>14</v>
      </c>
      <c r="J16" s="16">
        <v>19</v>
      </c>
      <c r="K16" s="16">
        <v>0</v>
      </c>
      <c r="L16" s="16">
        <v>121</v>
      </c>
      <c r="M16" s="16">
        <v>65</v>
      </c>
      <c r="N16" s="16">
        <v>37</v>
      </c>
      <c r="O16" s="16">
        <v>19</v>
      </c>
      <c r="P16" s="16">
        <v>0</v>
      </c>
      <c r="Q16" s="16">
        <v>0</v>
      </c>
    </row>
    <row r="17" spans="1:17" ht="15">
      <c r="A17" s="16" t="str">
        <f>"020605"</f>
        <v>020605</v>
      </c>
      <c r="B17" s="16" t="s">
        <v>15</v>
      </c>
      <c r="C17" s="16">
        <v>4151</v>
      </c>
      <c r="D17" s="16">
        <v>3377</v>
      </c>
      <c r="E17" s="16">
        <v>3329</v>
      </c>
      <c r="F17" s="16">
        <v>48</v>
      </c>
      <c r="G17" s="16">
        <v>48</v>
      </c>
      <c r="H17" s="16">
        <v>46</v>
      </c>
      <c r="I17" s="16">
        <v>0</v>
      </c>
      <c r="J17" s="16">
        <v>2</v>
      </c>
      <c r="K17" s="16">
        <v>0</v>
      </c>
      <c r="L17" s="16">
        <v>106</v>
      </c>
      <c r="M17" s="16">
        <v>85</v>
      </c>
      <c r="N17" s="16">
        <v>19</v>
      </c>
      <c r="O17" s="16">
        <v>2</v>
      </c>
      <c r="P17" s="16">
        <v>0</v>
      </c>
      <c r="Q17" s="16">
        <v>0</v>
      </c>
    </row>
    <row r="18" spans="1:17" ht="15">
      <c r="A18" s="16" t="str">
        <f>"020606"</f>
        <v>020606</v>
      </c>
      <c r="B18" s="16" t="s">
        <v>16</v>
      </c>
      <c r="C18" s="16">
        <v>7172</v>
      </c>
      <c r="D18" s="16">
        <v>5777</v>
      </c>
      <c r="E18" s="16">
        <v>5682</v>
      </c>
      <c r="F18" s="16">
        <v>95</v>
      </c>
      <c r="G18" s="16">
        <v>95</v>
      </c>
      <c r="H18" s="16">
        <v>89</v>
      </c>
      <c r="I18" s="16">
        <v>4</v>
      </c>
      <c r="J18" s="16">
        <v>2</v>
      </c>
      <c r="K18" s="16">
        <v>0</v>
      </c>
      <c r="L18" s="16">
        <v>42</v>
      </c>
      <c r="M18" s="16">
        <v>13</v>
      </c>
      <c r="N18" s="16">
        <v>27</v>
      </c>
      <c r="O18" s="16">
        <v>2</v>
      </c>
      <c r="P18" s="16">
        <v>0</v>
      </c>
      <c r="Q18" s="16">
        <v>0</v>
      </c>
    </row>
    <row r="19" spans="1:17" ht="15">
      <c r="A19" s="16" t="str">
        <f>"020607"</f>
        <v>020607</v>
      </c>
      <c r="B19" s="16" t="s">
        <v>17</v>
      </c>
      <c r="C19" s="16">
        <v>9908</v>
      </c>
      <c r="D19" s="16">
        <v>8168</v>
      </c>
      <c r="E19" s="16">
        <v>8071</v>
      </c>
      <c r="F19" s="16">
        <v>97</v>
      </c>
      <c r="G19" s="16">
        <v>95</v>
      </c>
      <c r="H19" s="16">
        <v>72</v>
      </c>
      <c r="I19" s="16">
        <v>6</v>
      </c>
      <c r="J19" s="16">
        <v>17</v>
      </c>
      <c r="K19" s="16">
        <v>2</v>
      </c>
      <c r="L19" s="16">
        <v>96</v>
      </c>
      <c r="M19" s="16">
        <v>20</v>
      </c>
      <c r="N19" s="16">
        <v>59</v>
      </c>
      <c r="O19" s="16">
        <v>17</v>
      </c>
      <c r="P19" s="16">
        <v>0</v>
      </c>
      <c r="Q19" s="16">
        <v>0</v>
      </c>
    </row>
    <row r="20" spans="1:17" ht="15">
      <c r="A20" s="16" t="str">
        <f>"020608"</f>
        <v>020608</v>
      </c>
      <c r="B20" s="16" t="s">
        <v>18</v>
      </c>
      <c r="C20" s="16">
        <v>8029</v>
      </c>
      <c r="D20" s="16">
        <v>6632</v>
      </c>
      <c r="E20" s="16">
        <v>6500</v>
      </c>
      <c r="F20" s="16">
        <v>132</v>
      </c>
      <c r="G20" s="16">
        <v>130</v>
      </c>
      <c r="H20" s="16">
        <v>119</v>
      </c>
      <c r="I20" s="16">
        <v>6</v>
      </c>
      <c r="J20" s="16">
        <v>5</v>
      </c>
      <c r="K20" s="16">
        <v>2</v>
      </c>
      <c r="L20" s="16">
        <v>149</v>
      </c>
      <c r="M20" s="16">
        <v>95</v>
      </c>
      <c r="N20" s="16">
        <v>49</v>
      </c>
      <c r="O20" s="16">
        <v>5</v>
      </c>
      <c r="P20" s="16">
        <v>0</v>
      </c>
      <c r="Q20" s="16">
        <v>0</v>
      </c>
    </row>
    <row r="21" spans="1:17" ht="15">
      <c r="A21" s="16" t="str">
        <f>"020609"</f>
        <v>020609</v>
      </c>
      <c r="B21" s="16" t="s">
        <v>19</v>
      </c>
      <c r="C21" s="16">
        <v>5153</v>
      </c>
      <c r="D21" s="16">
        <v>4205</v>
      </c>
      <c r="E21" s="16">
        <v>4157</v>
      </c>
      <c r="F21" s="16">
        <v>48</v>
      </c>
      <c r="G21" s="16">
        <v>45</v>
      </c>
      <c r="H21" s="16">
        <v>38</v>
      </c>
      <c r="I21" s="16">
        <v>4</v>
      </c>
      <c r="J21" s="16">
        <v>3</v>
      </c>
      <c r="K21" s="16">
        <v>3</v>
      </c>
      <c r="L21" s="16">
        <v>44</v>
      </c>
      <c r="M21" s="16">
        <v>14</v>
      </c>
      <c r="N21" s="16">
        <v>27</v>
      </c>
      <c r="O21" s="16">
        <v>3</v>
      </c>
      <c r="P21" s="16">
        <v>0</v>
      </c>
      <c r="Q21" s="16">
        <v>0</v>
      </c>
    </row>
    <row r="22" spans="1:17" ht="15">
      <c r="A22" s="15" t="s">
        <v>20</v>
      </c>
      <c r="B22" s="15"/>
      <c r="C22" s="15">
        <v>43283</v>
      </c>
      <c r="D22" s="15">
        <v>35804</v>
      </c>
      <c r="E22" s="15">
        <v>35700</v>
      </c>
      <c r="F22" s="15">
        <v>104</v>
      </c>
      <c r="G22" s="15">
        <v>103</v>
      </c>
      <c r="H22" s="15">
        <v>86</v>
      </c>
      <c r="I22" s="15">
        <v>1</v>
      </c>
      <c r="J22" s="15">
        <v>16</v>
      </c>
      <c r="K22" s="15">
        <v>1</v>
      </c>
      <c r="L22" s="15">
        <v>345</v>
      </c>
      <c r="M22" s="15">
        <v>183</v>
      </c>
      <c r="N22" s="15">
        <v>146</v>
      </c>
      <c r="O22" s="15">
        <v>16</v>
      </c>
      <c r="P22" s="15">
        <v>0</v>
      </c>
      <c r="Q22" s="15">
        <v>0</v>
      </c>
    </row>
    <row r="23" spans="1:17" ht="15">
      <c r="A23" s="16" t="str">
        <f>"020701"</f>
        <v>020701</v>
      </c>
      <c r="B23" s="16" t="s">
        <v>21</v>
      </c>
      <c r="C23" s="16">
        <v>18939</v>
      </c>
      <c r="D23" s="16">
        <v>15948</v>
      </c>
      <c r="E23" s="16">
        <v>15926</v>
      </c>
      <c r="F23" s="16">
        <v>22</v>
      </c>
      <c r="G23" s="16">
        <v>22</v>
      </c>
      <c r="H23" s="16">
        <v>17</v>
      </c>
      <c r="I23" s="16">
        <v>1</v>
      </c>
      <c r="J23" s="16">
        <v>4</v>
      </c>
      <c r="K23" s="16">
        <v>0</v>
      </c>
      <c r="L23" s="16">
        <v>112</v>
      </c>
      <c r="M23" s="16">
        <v>36</v>
      </c>
      <c r="N23" s="16">
        <v>72</v>
      </c>
      <c r="O23" s="16">
        <v>4</v>
      </c>
      <c r="P23" s="16">
        <v>0</v>
      </c>
      <c r="Q23" s="16">
        <v>0</v>
      </c>
    </row>
    <row r="24" spans="1:17" ht="15">
      <c r="A24" s="16" t="str">
        <f>"020702"</f>
        <v>020702</v>
      </c>
      <c r="B24" s="16" t="s">
        <v>22</v>
      </c>
      <c r="C24" s="16">
        <v>8959</v>
      </c>
      <c r="D24" s="16">
        <v>7063</v>
      </c>
      <c r="E24" s="16">
        <v>7031</v>
      </c>
      <c r="F24" s="16">
        <v>32</v>
      </c>
      <c r="G24" s="16">
        <v>31</v>
      </c>
      <c r="H24" s="16">
        <v>25</v>
      </c>
      <c r="I24" s="16">
        <v>0</v>
      </c>
      <c r="J24" s="16">
        <v>6</v>
      </c>
      <c r="K24" s="16">
        <v>1</v>
      </c>
      <c r="L24" s="16">
        <v>156</v>
      </c>
      <c r="M24" s="16">
        <v>119</v>
      </c>
      <c r="N24" s="16">
        <v>31</v>
      </c>
      <c r="O24" s="16">
        <v>6</v>
      </c>
      <c r="P24" s="16">
        <v>0</v>
      </c>
      <c r="Q24" s="16">
        <v>0</v>
      </c>
    </row>
    <row r="25" spans="1:17" ht="15">
      <c r="A25" s="16" t="str">
        <f>"020703"</f>
        <v>020703</v>
      </c>
      <c r="B25" s="16" t="s">
        <v>23</v>
      </c>
      <c r="C25" s="16">
        <v>10891</v>
      </c>
      <c r="D25" s="16">
        <v>9082</v>
      </c>
      <c r="E25" s="16">
        <v>9045</v>
      </c>
      <c r="F25" s="16">
        <v>37</v>
      </c>
      <c r="G25" s="16">
        <v>37</v>
      </c>
      <c r="H25" s="16">
        <v>31</v>
      </c>
      <c r="I25" s="16">
        <v>0</v>
      </c>
      <c r="J25" s="16">
        <v>6</v>
      </c>
      <c r="K25" s="16">
        <v>0</v>
      </c>
      <c r="L25" s="16">
        <v>62</v>
      </c>
      <c r="M25" s="16">
        <v>23</v>
      </c>
      <c r="N25" s="16">
        <v>33</v>
      </c>
      <c r="O25" s="16">
        <v>6</v>
      </c>
      <c r="P25" s="16">
        <v>0</v>
      </c>
      <c r="Q25" s="16">
        <v>0</v>
      </c>
    </row>
    <row r="26" spans="1:17" ht="15">
      <c r="A26" s="16" t="str">
        <f>"020704"</f>
        <v>020704</v>
      </c>
      <c r="B26" s="16" t="s">
        <v>24</v>
      </c>
      <c r="C26" s="16">
        <v>4494</v>
      </c>
      <c r="D26" s="16">
        <v>3711</v>
      </c>
      <c r="E26" s="16">
        <v>3698</v>
      </c>
      <c r="F26" s="16">
        <v>13</v>
      </c>
      <c r="G26" s="16">
        <v>13</v>
      </c>
      <c r="H26" s="16">
        <v>13</v>
      </c>
      <c r="I26" s="16">
        <v>0</v>
      </c>
      <c r="J26" s="16">
        <v>0</v>
      </c>
      <c r="K26" s="16">
        <v>0</v>
      </c>
      <c r="L26" s="16">
        <v>15</v>
      </c>
      <c r="M26" s="16">
        <v>5</v>
      </c>
      <c r="N26" s="16">
        <v>10</v>
      </c>
      <c r="O26" s="16">
        <v>0</v>
      </c>
      <c r="P26" s="16">
        <v>0</v>
      </c>
      <c r="Q26" s="16">
        <v>0</v>
      </c>
    </row>
    <row r="27" spans="1:17" ht="15">
      <c r="A27" s="15" t="s">
        <v>25</v>
      </c>
      <c r="B27" s="15"/>
      <c r="C27" s="15">
        <v>53509</v>
      </c>
      <c r="D27" s="15">
        <v>44408</v>
      </c>
      <c r="E27" s="15">
        <v>44128</v>
      </c>
      <c r="F27" s="15">
        <v>280</v>
      </c>
      <c r="G27" s="15">
        <v>276</v>
      </c>
      <c r="H27" s="15">
        <v>209</v>
      </c>
      <c r="I27" s="15">
        <v>17</v>
      </c>
      <c r="J27" s="15">
        <v>50</v>
      </c>
      <c r="K27" s="15">
        <v>4</v>
      </c>
      <c r="L27" s="15">
        <v>427</v>
      </c>
      <c r="M27" s="15">
        <v>149</v>
      </c>
      <c r="N27" s="15">
        <v>228</v>
      </c>
      <c r="O27" s="15">
        <v>50</v>
      </c>
      <c r="P27" s="15">
        <v>0</v>
      </c>
      <c r="Q27" s="15">
        <v>0</v>
      </c>
    </row>
    <row r="28" spans="1:17" ht="15">
      <c r="A28" s="16" t="str">
        <f>"021001"</f>
        <v>021001</v>
      </c>
      <c r="B28" s="16" t="s">
        <v>26</v>
      </c>
      <c r="C28" s="16">
        <v>20492</v>
      </c>
      <c r="D28" s="16">
        <v>17335</v>
      </c>
      <c r="E28" s="16">
        <v>17248</v>
      </c>
      <c r="F28" s="16">
        <v>87</v>
      </c>
      <c r="G28" s="16">
        <v>84</v>
      </c>
      <c r="H28" s="16">
        <v>50</v>
      </c>
      <c r="I28" s="16">
        <v>3</v>
      </c>
      <c r="J28" s="16">
        <v>31</v>
      </c>
      <c r="K28" s="16">
        <v>3</v>
      </c>
      <c r="L28" s="16">
        <v>204</v>
      </c>
      <c r="M28" s="16">
        <v>62</v>
      </c>
      <c r="N28" s="16">
        <v>111</v>
      </c>
      <c r="O28" s="16">
        <v>31</v>
      </c>
      <c r="P28" s="16">
        <v>0</v>
      </c>
      <c r="Q28" s="16">
        <v>0</v>
      </c>
    </row>
    <row r="29" spans="1:17" ht="15">
      <c r="A29" s="16" t="str">
        <f>"021002"</f>
        <v>021002</v>
      </c>
      <c r="B29" s="16" t="s">
        <v>27</v>
      </c>
      <c r="C29" s="16">
        <v>4107</v>
      </c>
      <c r="D29" s="16">
        <v>3438</v>
      </c>
      <c r="E29" s="16">
        <v>3398</v>
      </c>
      <c r="F29" s="16">
        <v>40</v>
      </c>
      <c r="G29" s="16">
        <v>39</v>
      </c>
      <c r="H29" s="16">
        <v>36</v>
      </c>
      <c r="I29" s="16">
        <v>2</v>
      </c>
      <c r="J29" s="16">
        <v>1</v>
      </c>
      <c r="K29" s="16">
        <v>1</v>
      </c>
      <c r="L29" s="16">
        <v>34</v>
      </c>
      <c r="M29" s="16">
        <v>11</v>
      </c>
      <c r="N29" s="16">
        <v>22</v>
      </c>
      <c r="O29" s="16">
        <v>1</v>
      </c>
      <c r="P29" s="16">
        <v>0</v>
      </c>
      <c r="Q29" s="16">
        <v>0</v>
      </c>
    </row>
    <row r="30" spans="1:17" ht="15">
      <c r="A30" s="16" t="str">
        <f>"021003"</f>
        <v>021003</v>
      </c>
      <c r="B30" s="16" t="s">
        <v>28</v>
      </c>
      <c r="C30" s="16">
        <v>9939</v>
      </c>
      <c r="D30" s="16">
        <v>8082</v>
      </c>
      <c r="E30" s="16">
        <v>8064</v>
      </c>
      <c r="F30" s="16">
        <v>18</v>
      </c>
      <c r="G30" s="16">
        <v>18</v>
      </c>
      <c r="H30" s="16">
        <v>12</v>
      </c>
      <c r="I30" s="16">
        <v>2</v>
      </c>
      <c r="J30" s="16">
        <v>4</v>
      </c>
      <c r="K30" s="16">
        <v>0</v>
      </c>
      <c r="L30" s="16">
        <v>77</v>
      </c>
      <c r="M30" s="16">
        <v>34</v>
      </c>
      <c r="N30" s="16">
        <v>39</v>
      </c>
      <c r="O30" s="16">
        <v>4</v>
      </c>
      <c r="P30" s="16">
        <v>0</v>
      </c>
      <c r="Q30" s="16">
        <v>0</v>
      </c>
    </row>
    <row r="31" spans="1:17" ht="15">
      <c r="A31" s="16" t="str">
        <f>"021004"</f>
        <v>021004</v>
      </c>
      <c r="B31" s="16" t="s">
        <v>29</v>
      </c>
      <c r="C31" s="16">
        <v>6490</v>
      </c>
      <c r="D31" s="16">
        <v>5224</v>
      </c>
      <c r="E31" s="16">
        <v>5180</v>
      </c>
      <c r="F31" s="16">
        <v>44</v>
      </c>
      <c r="G31" s="16">
        <v>44</v>
      </c>
      <c r="H31" s="16">
        <v>41</v>
      </c>
      <c r="I31" s="16">
        <v>1</v>
      </c>
      <c r="J31" s="16">
        <v>2</v>
      </c>
      <c r="K31" s="16">
        <v>0</v>
      </c>
      <c r="L31" s="16">
        <v>35</v>
      </c>
      <c r="M31" s="16">
        <v>18</v>
      </c>
      <c r="N31" s="16">
        <v>15</v>
      </c>
      <c r="O31" s="16">
        <v>2</v>
      </c>
      <c r="P31" s="16">
        <v>0</v>
      </c>
      <c r="Q31" s="16">
        <v>0</v>
      </c>
    </row>
    <row r="32" spans="1:17" ht="15">
      <c r="A32" s="16" t="str">
        <f>"021005"</f>
        <v>021005</v>
      </c>
      <c r="B32" s="16" t="s">
        <v>30</v>
      </c>
      <c r="C32" s="16">
        <v>6404</v>
      </c>
      <c r="D32" s="16">
        <v>5328</v>
      </c>
      <c r="E32" s="16">
        <v>5264</v>
      </c>
      <c r="F32" s="16">
        <v>64</v>
      </c>
      <c r="G32" s="16">
        <v>64</v>
      </c>
      <c r="H32" s="16">
        <v>45</v>
      </c>
      <c r="I32" s="16">
        <v>8</v>
      </c>
      <c r="J32" s="16">
        <v>11</v>
      </c>
      <c r="K32" s="16">
        <v>0</v>
      </c>
      <c r="L32" s="16">
        <v>37</v>
      </c>
      <c r="M32" s="16">
        <v>9</v>
      </c>
      <c r="N32" s="16">
        <v>17</v>
      </c>
      <c r="O32" s="16">
        <v>11</v>
      </c>
      <c r="P32" s="16">
        <v>0</v>
      </c>
      <c r="Q32" s="16">
        <v>0</v>
      </c>
    </row>
    <row r="33" spans="1:17" ht="15">
      <c r="A33" s="16" t="str">
        <f>"021006"</f>
        <v>021006</v>
      </c>
      <c r="B33" s="16" t="s">
        <v>31</v>
      </c>
      <c r="C33" s="16">
        <v>1613</v>
      </c>
      <c r="D33" s="16">
        <v>1332</v>
      </c>
      <c r="E33" s="16">
        <v>1315</v>
      </c>
      <c r="F33" s="16">
        <v>17</v>
      </c>
      <c r="G33" s="16">
        <v>17</v>
      </c>
      <c r="H33" s="16">
        <v>16</v>
      </c>
      <c r="I33" s="16">
        <v>0</v>
      </c>
      <c r="J33" s="16">
        <v>1</v>
      </c>
      <c r="K33" s="16">
        <v>0</v>
      </c>
      <c r="L33" s="16">
        <v>8</v>
      </c>
      <c r="M33" s="16">
        <v>3</v>
      </c>
      <c r="N33" s="16">
        <v>4</v>
      </c>
      <c r="O33" s="16">
        <v>1</v>
      </c>
      <c r="P33" s="16">
        <v>0</v>
      </c>
      <c r="Q33" s="16">
        <v>0</v>
      </c>
    </row>
    <row r="34" spans="1:17" ht="15">
      <c r="A34" s="16" t="str">
        <f>"021007"</f>
        <v>021007</v>
      </c>
      <c r="B34" s="16" t="s">
        <v>32</v>
      </c>
      <c r="C34" s="16">
        <v>4464</v>
      </c>
      <c r="D34" s="16">
        <v>3669</v>
      </c>
      <c r="E34" s="16">
        <v>3659</v>
      </c>
      <c r="F34" s="16">
        <v>10</v>
      </c>
      <c r="G34" s="16">
        <v>10</v>
      </c>
      <c r="H34" s="16">
        <v>9</v>
      </c>
      <c r="I34" s="16">
        <v>1</v>
      </c>
      <c r="J34" s="16">
        <v>0</v>
      </c>
      <c r="K34" s="16">
        <v>0</v>
      </c>
      <c r="L34" s="16">
        <v>32</v>
      </c>
      <c r="M34" s="16">
        <v>12</v>
      </c>
      <c r="N34" s="16">
        <v>20</v>
      </c>
      <c r="O34" s="16">
        <v>0</v>
      </c>
      <c r="P34" s="16">
        <v>0</v>
      </c>
      <c r="Q34" s="16">
        <v>0</v>
      </c>
    </row>
    <row r="35" spans="1:17" ht="15">
      <c r="A35" s="15" t="s">
        <v>33</v>
      </c>
      <c r="B35" s="15"/>
      <c r="C35" s="15">
        <v>45040</v>
      </c>
      <c r="D35" s="15">
        <v>37454</v>
      </c>
      <c r="E35" s="15">
        <v>37134</v>
      </c>
      <c r="F35" s="15">
        <v>320</v>
      </c>
      <c r="G35" s="15">
        <v>312</v>
      </c>
      <c r="H35" s="15">
        <v>216</v>
      </c>
      <c r="I35" s="15">
        <v>18</v>
      </c>
      <c r="J35" s="15">
        <v>78</v>
      </c>
      <c r="K35" s="15">
        <v>8</v>
      </c>
      <c r="L35" s="15">
        <v>394</v>
      </c>
      <c r="M35" s="15">
        <v>125</v>
      </c>
      <c r="N35" s="15">
        <v>191</v>
      </c>
      <c r="O35" s="15">
        <v>78</v>
      </c>
      <c r="P35" s="15">
        <v>0</v>
      </c>
      <c r="Q35" s="15">
        <v>0</v>
      </c>
    </row>
    <row r="36" spans="1:17" ht="15">
      <c r="A36" s="16" t="str">
        <f>"021201"</f>
        <v>021201</v>
      </c>
      <c r="B36" s="16" t="s">
        <v>34</v>
      </c>
      <c r="C36" s="16">
        <v>9517</v>
      </c>
      <c r="D36" s="16">
        <v>8025</v>
      </c>
      <c r="E36" s="16">
        <v>7992</v>
      </c>
      <c r="F36" s="16">
        <v>33</v>
      </c>
      <c r="G36" s="16">
        <v>32</v>
      </c>
      <c r="H36" s="16">
        <v>22</v>
      </c>
      <c r="I36" s="16">
        <v>3</v>
      </c>
      <c r="J36" s="16">
        <v>7</v>
      </c>
      <c r="K36" s="16">
        <v>1</v>
      </c>
      <c r="L36" s="16">
        <v>84</v>
      </c>
      <c r="M36" s="16">
        <v>22</v>
      </c>
      <c r="N36" s="16">
        <v>55</v>
      </c>
      <c r="O36" s="16">
        <v>7</v>
      </c>
      <c r="P36" s="16">
        <v>0</v>
      </c>
      <c r="Q36" s="16">
        <v>0</v>
      </c>
    </row>
    <row r="37" spans="1:17" ht="15">
      <c r="A37" s="16" t="str">
        <f>"021202"</f>
        <v>021202</v>
      </c>
      <c r="B37" s="16" t="s">
        <v>35</v>
      </c>
      <c r="C37" s="16">
        <v>5885</v>
      </c>
      <c r="D37" s="16">
        <v>4840</v>
      </c>
      <c r="E37" s="16">
        <v>4757</v>
      </c>
      <c r="F37" s="16">
        <v>83</v>
      </c>
      <c r="G37" s="16">
        <v>82</v>
      </c>
      <c r="H37" s="16">
        <v>55</v>
      </c>
      <c r="I37" s="16">
        <v>5</v>
      </c>
      <c r="J37" s="16">
        <v>22</v>
      </c>
      <c r="K37" s="16">
        <v>1</v>
      </c>
      <c r="L37" s="16">
        <v>76</v>
      </c>
      <c r="M37" s="16">
        <v>17</v>
      </c>
      <c r="N37" s="16">
        <v>37</v>
      </c>
      <c r="O37" s="16">
        <v>22</v>
      </c>
      <c r="P37" s="16">
        <v>0</v>
      </c>
      <c r="Q37" s="16">
        <v>0</v>
      </c>
    </row>
    <row r="38" spans="1:17" ht="15">
      <c r="A38" s="16" t="str">
        <f>"021203"</f>
        <v>021203</v>
      </c>
      <c r="B38" s="16" t="s">
        <v>36</v>
      </c>
      <c r="C38" s="16">
        <v>17010</v>
      </c>
      <c r="D38" s="16">
        <v>13994</v>
      </c>
      <c r="E38" s="16">
        <v>13910</v>
      </c>
      <c r="F38" s="16">
        <v>84</v>
      </c>
      <c r="G38" s="16">
        <v>83</v>
      </c>
      <c r="H38" s="16">
        <v>49</v>
      </c>
      <c r="I38" s="16">
        <v>4</v>
      </c>
      <c r="J38" s="16">
        <v>30</v>
      </c>
      <c r="K38" s="16">
        <v>1</v>
      </c>
      <c r="L38" s="16">
        <v>131</v>
      </c>
      <c r="M38" s="16">
        <v>38</v>
      </c>
      <c r="N38" s="16">
        <v>63</v>
      </c>
      <c r="O38" s="16">
        <v>30</v>
      </c>
      <c r="P38" s="16">
        <v>0</v>
      </c>
      <c r="Q38" s="16">
        <v>0</v>
      </c>
    </row>
    <row r="39" spans="1:17" ht="15">
      <c r="A39" s="16" t="str">
        <f>"021204"</f>
        <v>021204</v>
      </c>
      <c r="B39" s="16" t="s">
        <v>37</v>
      </c>
      <c r="C39" s="16">
        <v>8441</v>
      </c>
      <c r="D39" s="16">
        <v>7065</v>
      </c>
      <c r="E39" s="16">
        <v>7017</v>
      </c>
      <c r="F39" s="16">
        <v>48</v>
      </c>
      <c r="G39" s="16">
        <v>45</v>
      </c>
      <c r="H39" s="16">
        <v>38</v>
      </c>
      <c r="I39" s="16">
        <v>1</v>
      </c>
      <c r="J39" s="16">
        <v>6</v>
      </c>
      <c r="K39" s="16">
        <v>3</v>
      </c>
      <c r="L39" s="16">
        <v>43</v>
      </c>
      <c r="M39" s="16">
        <v>19</v>
      </c>
      <c r="N39" s="16">
        <v>18</v>
      </c>
      <c r="O39" s="16">
        <v>6</v>
      </c>
      <c r="P39" s="16">
        <v>0</v>
      </c>
      <c r="Q39" s="16">
        <v>0</v>
      </c>
    </row>
    <row r="40" spans="1:17" ht="15">
      <c r="A40" s="16" t="str">
        <f>"021205"</f>
        <v>021205</v>
      </c>
      <c r="B40" s="16" t="s">
        <v>38</v>
      </c>
      <c r="C40" s="16">
        <v>4187</v>
      </c>
      <c r="D40" s="16">
        <v>3530</v>
      </c>
      <c r="E40" s="16">
        <v>3458</v>
      </c>
      <c r="F40" s="16">
        <v>72</v>
      </c>
      <c r="G40" s="16">
        <v>70</v>
      </c>
      <c r="H40" s="16">
        <v>52</v>
      </c>
      <c r="I40" s="16">
        <v>5</v>
      </c>
      <c r="J40" s="16">
        <v>13</v>
      </c>
      <c r="K40" s="16">
        <v>2</v>
      </c>
      <c r="L40" s="16">
        <v>60</v>
      </c>
      <c r="M40" s="16">
        <v>29</v>
      </c>
      <c r="N40" s="16">
        <v>18</v>
      </c>
      <c r="O40" s="16">
        <v>13</v>
      </c>
      <c r="P40" s="16">
        <v>0</v>
      </c>
      <c r="Q40" s="16">
        <v>0</v>
      </c>
    </row>
    <row r="41" spans="1:17" ht="15">
      <c r="A41" s="15" t="s">
        <v>39</v>
      </c>
      <c r="B41" s="15"/>
      <c r="C41" s="15">
        <v>88355</v>
      </c>
      <c r="D41" s="15">
        <v>73386</v>
      </c>
      <c r="E41" s="15">
        <v>72764</v>
      </c>
      <c r="F41" s="15">
        <v>622</v>
      </c>
      <c r="G41" s="15">
        <v>619</v>
      </c>
      <c r="H41" s="15">
        <v>344</v>
      </c>
      <c r="I41" s="15">
        <v>53</v>
      </c>
      <c r="J41" s="15">
        <v>222</v>
      </c>
      <c r="K41" s="15">
        <v>3</v>
      </c>
      <c r="L41" s="15">
        <v>815</v>
      </c>
      <c r="M41" s="15">
        <v>213</v>
      </c>
      <c r="N41" s="15">
        <v>380</v>
      </c>
      <c r="O41" s="15">
        <v>222</v>
      </c>
      <c r="P41" s="15">
        <v>0</v>
      </c>
      <c r="Q41" s="15">
        <v>0</v>
      </c>
    </row>
    <row r="42" spans="1:17" ht="15">
      <c r="A42" s="16" t="str">
        <f>"022501"</f>
        <v>022501</v>
      </c>
      <c r="B42" s="16" t="s">
        <v>40</v>
      </c>
      <c r="C42" s="16">
        <v>4136</v>
      </c>
      <c r="D42" s="16">
        <v>3429</v>
      </c>
      <c r="E42" s="16">
        <v>3413</v>
      </c>
      <c r="F42" s="16">
        <v>16</v>
      </c>
      <c r="G42" s="16">
        <v>16</v>
      </c>
      <c r="H42" s="16">
        <v>12</v>
      </c>
      <c r="I42" s="16">
        <v>0</v>
      </c>
      <c r="J42" s="16">
        <v>4</v>
      </c>
      <c r="K42" s="16">
        <v>0</v>
      </c>
      <c r="L42" s="16">
        <v>25</v>
      </c>
      <c r="M42" s="16">
        <v>6</v>
      </c>
      <c r="N42" s="16">
        <v>15</v>
      </c>
      <c r="O42" s="16">
        <v>4</v>
      </c>
      <c r="P42" s="16">
        <v>0</v>
      </c>
      <c r="Q42" s="16">
        <v>0</v>
      </c>
    </row>
    <row r="43" spans="1:17" ht="15">
      <c r="A43" s="16" t="str">
        <f>"022502"</f>
        <v>022502</v>
      </c>
      <c r="B43" s="16" t="s">
        <v>41</v>
      </c>
      <c r="C43" s="16">
        <v>29690</v>
      </c>
      <c r="D43" s="16">
        <v>25330</v>
      </c>
      <c r="E43" s="16">
        <v>25135</v>
      </c>
      <c r="F43" s="16">
        <v>195</v>
      </c>
      <c r="G43" s="16">
        <v>194</v>
      </c>
      <c r="H43" s="16">
        <v>93</v>
      </c>
      <c r="I43" s="16">
        <v>32</v>
      </c>
      <c r="J43" s="16">
        <v>69</v>
      </c>
      <c r="K43" s="16">
        <v>1</v>
      </c>
      <c r="L43" s="16">
        <v>322</v>
      </c>
      <c r="M43" s="16">
        <v>94</v>
      </c>
      <c r="N43" s="16">
        <v>159</v>
      </c>
      <c r="O43" s="16">
        <v>69</v>
      </c>
      <c r="P43" s="16">
        <v>0</v>
      </c>
      <c r="Q43" s="16">
        <v>0</v>
      </c>
    </row>
    <row r="44" spans="1:17" ht="15">
      <c r="A44" s="16" t="str">
        <f>"022503"</f>
        <v>022503</v>
      </c>
      <c r="B44" s="16" t="s">
        <v>42</v>
      </c>
      <c r="C44" s="16">
        <v>23061</v>
      </c>
      <c r="D44" s="16">
        <v>18894</v>
      </c>
      <c r="E44" s="16">
        <v>18735</v>
      </c>
      <c r="F44" s="16">
        <v>159</v>
      </c>
      <c r="G44" s="16">
        <v>159</v>
      </c>
      <c r="H44" s="16">
        <v>61</v>
      </c>
      <c r="I44" s="16">
        <v>13</v>
      </c>
      <c r="J44" s="16">
        <v>85</v>
      </c>
      <c r="K44" s="16">
        <v>0</v>
      </c>
      <c r="L44" s="16">
        <v>213</v>
      </c>
      <c r="M44" s="16">
        <v>60</v>
      </c>
      <c r="N44" s="16">
        <v>68</v>
      </c>
      <c r="O44" s="16">
        <v>85</v>
      </c>
      <c r="P44" s="16">
        <v>0</v>
      </c>
      <c r="Q44" s="16">
        <v>0</v>
      </c>
    </row>
    <row r="45" spans="1:17" ht="15">
      <c r="A45" s="16" t="str">
        <f>"022504"</f>
        <v>022504</v>
      </c>
      <c r="B45" s="16" t="s">
        <v>43</v>
      </c>
      <c r="C45" s="16">
        <v>8859</v>
      </c>
      <c r="D45" s="16">
        <v>7258</v>
      </c>
      <c r="E45" s="16">
        <v>7215</v>
      </c>
      <c r="F45" s="16">
        <v>43</v>
      </c>
      <c r="G45" s="16">
        <v>43</v>
      </c>
      <c r="H45" s="16">
        <v>17</v>
      </c>
      <c r="I45" s="16">
        <v>1</v>
      </c>
      <c r="J45" s="16">
        <v>25</v>
      </c>
      <c r="K45" s="16">
        <v>0</v>
      </c>
      <c r="L45" s="16">
        <v>80</v>
      </c>
      <c r="M45" s="16">
        <v>22</v>
      </c>
      <c r="N45" s="16">
        <v>33</v>
      </c>
      <c r="O45" s="16">
        <v>25</v>
      </c>
      <c r="P45" s="16">
        <v>0</v>
      </c>
      <c r="Q45" s="16">
        <v>0</v>
      </c>
    </row>
    <row r="46" spans="1:17" ht="15">
      <c r="A46" s="16" t="str">
        <f>"022505"</f>
        <v>022505</v>
      </c>
      <c r="B46" s="16" t="s">
        <v>44</v>
      </c>
      <c r="C46" s="16">
        <v>6039</v>
      </c>
      <c r="D46" s="16">
        <v>4860</v>
      </c>
      <c r="E46" s="16">
        <v>4795</v>
      </c>
      <c r="F46" s="16">
        <v>65</v>
      </c>
      <c r="G46" s="16">
        <v>65</v>
      </c>
      <c r="H46" s="16">
        <v>54</v>
      </c>
      <c r="I46" s="16">
        <v>0</v>
      </c>
      <c r="J46" s="16">
        <v>11</v>
      </c>
      <c r="K46" s="16">
        <v>0</v>
      </c>
      <c r="L46" s="16">
        <v>42</v>
      </c>
      <c r="M46" s="16">
        <v>7</v>
      </c>
      <c r="N46" s="16">
        <v>24</v>
      </c>
      <c r="O46" s="16">
        <v>11</v>
      </c>
      <c r="P46" s="16">
        <v>0</v>
      </c>
      <c r="Q46" s="16">
        <v>0</v>
      </c>
    </row>
    <row r="47" spans="1:17" ht="15">
      <c r="A47" s="16" t="str">
        <f>"022506"</f>
        <v>022506</v>
      </c>
      <c r="B47" s="16" t="s">
        <v>45</v>
      </c>
      <c r="C47" s="16">
        <v>8276</v>
      </c>
      <c r="D47" s="16">
        <v>6856</v>
      </c>
      <c r="E47" s="16">
        <v>6817</v>
      </c>
      <c r="F47" s="16">
        <v>39</v>
      </c>
      <c r="G47" s="16">
        <v>39</v>
      </c>
      <c r="H47" s="16">
        <v>23</v>
      </c>
      <c r="I47" s="16">
        <v>2</v>
      </c>
      <c r="J47" s="16">
        <v>14</v>
      </c>
      <c r="K47" s="16">
        <v>0</v>
      </c>
      <c r="L47" s="16">
        <v>52</v>
      </c>
      <c r="M47" s="16">
        <v>12</v>
      </c>
      <c r="N47" s="16">
        <v>26</v>
      </c>
      <c r="O47" s="16">
        <v>14</v>
      </c>
      <c r="P47" s="16">
        <v>0</v>
      </c>
      <c r="Q47" s="16">
        <v>0</v>
      </c>
    </row>
    <row r="48" spans="1:17" ht="15">
      <c r="A48" s="16" t="str">
        <f>"022507"</f>
        <v>022507</v>
      </c>
      <c r="B48" s="16" t="s">
        <v>46</v>
      </c>
      <c r="C48" s="16">
        <v>8294</v>
      </c>
      <c r="D48" s="16">
        <v>6759</v>
      </c>
      <c r="E48" s="16">
        <v>6654</v>
      </c>
      <c r="F48" s="16">
        <v>105</v>
      </c>
      <c r="G48" s="16">
        <v>103</v>
      </c>
      <c r="H48" s="16">
        <v>84</v>
      </c>
      <c r="I48" s="16">
        <v>5</v>
      </c>
      <c r="J48" s="16">
        <v>14</v>
      </c>
      <c r="K48" s="16">
        <v>2</v>
      </c>
      <c r="L48" s="16">
        <v>81</v>
      </c>
      <c r="M48" s="16">
        <v>12</v>
      </c>
      <c r="N48" s="16">
        <v>55</v>
      </c>
      <c r="O48" s="16">
        <v>14</v>
      </c>
      <c r="P48" s="16">
        <v>0</v>
      </c>
      <c r="Q48" s="16">
        <v>0</v>
      </c>
    </row>
    <row r="49" spans="1:17" ht="15">
      <c r="A49" s="17" t="str">
        <f>"026101"</f>
        <v>026101</v>
      </c>
      <c r="B49" s="17" t="s">
        <v>47</v>
      </c>
      <c r="C49" s="17">
        <v>74913</v>
      </c>
      <c r="D49" s="17">
        <v>63830</v>
      </c>
      <c r="E49" s="17">
        <v>63391</v>
      </c>
      <c r="F49" s="17">
        <v>439</v>
      </c>
      <c r="G49" s="17">
        <v>437</v>
      </c>
      <c r="H49" s="17">
        <v>230</v>
      </c>
      <c r="I49" s="17">
        <v>55</v>
      </c>
      <c r="J49" s="17">
        <v>152</v>
      </c>
      <c r="K49" s="17">
        <v>2</v>
      </c>
      <c r="L49" s="17">
        <v>927</v>
      </c>
      <c r="M49" s="17">
        <v>213</v>
      </c>
      <c r="N49" s="17">
        <v>562</v>
      </c>
      <c r="O49" s="17">
        <v>152</v>
      </c>
      <c r="P49" s="17">
        <v>0</v>
      </c>
      <c r="Q49" s="17">
        <v>0</v>
      </c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8" t="s">
        <v>64</v>
      </c>
      <c r="B51" s="18"/>
      <c r="C51" s="18">
        <v>453252</v>
      </c>
      <c r="D51" s="18">
        <v>376753</v>
      </c>
      <c r="E51" s="18">
        <v>373656</v>
      </c>
      <c r="F51" s="18">
        <v>3097</v>
      </c>
      <c r="G51" s="18">
        <v>3069</v>
      </c>
      <c r="H51" s="18">
        <v>2203</v>
      </c>
      <c r="I51" s="18">
        <v>200</v>
      </c>
      <c r="J51" s="18">
        <v>666</v>
      </c>
      <c r="K51" s="18">
        <v>28</v>
      </c>
      <c r="L51" s="18">
        <v>4161</v>
      </c>
      <c r="M51" s="18">
        <v>1394</v>
      </c>
      <c r="N51" s="18">
        <v>2101</v>
      </c>
      <c r="O51" s="18">
        <v>666</v>
      </c>
      <c r="P51" s="18">
        <v>0</v>
      </c>
      <c r="Q51" s="18">
        <v>0</v>
      </c>
    </row>
  </sheetData>
  <sheetProtection/>
  <mergeCells count="6">
    <mergeCell ref="A3:A4"/>
    <mergeCell ref="B3:B4"/>
    <mergeCell ref="C3:C4"/>
    <mergeCell ref="D3:F3"/>
    <mergeCell ref="G3:K3"/>
    <mergeCell ref="L3:Q3"/>
  </mergeCells>
  <printOptions/>
  <pageMargins left="0.2362204724409449" right="0.2362204724409449" top="0.3937007874015748" bottom="0.3937007874015748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Grek</dc:creator>
  <cp:keywords/>
  <dc:description/>
  <cp:lastModifiedBy>Łukasz Grek</cp:lastModifiedBy>
  <cp:lastPrinted>2017-10-13T08:47:50Z</cp:lastPrinted>
  <dcterms:created xsi:type="dcterms:W3CDTF">2017-10-12T06:12:49Z</dcterms:created>
  <dcterms:modified xsi:type="dcterms:W3CDTF">2017-10-13T08:50:55Z</dcterms:modified>
  <cp:category/>
  <cp:version/>
  <cp:contentType/>
  <cp:contentStatus/>
</cp:coreProperties>
</file>