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jestr_wyborcow_20170712_0746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<sst xmlns="http://schemas.openxmlformats.org/spreadsheetml/2006/main" count="76" uniqueCount="75">
  <si>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Gmina</t>
  </si>
  <si>
    <t>Powiat bolesławiecki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</si>
  <si>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</si>
  <si>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</si>
  <si>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</si>
  <si>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</si>
  <si>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</si>
  <si>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</si>
  <si>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jeleniogórski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</si>
  <si>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</si>
  <si>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</si>
  <si>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</si>
  <si>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</si>
  <si>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</si>
  <si>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</si>
  <si>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</si>
  <si>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</si>
  <si>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</si>
  <si>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</si>
  <si>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</si>
  <si>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</si>
  <si>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</si>
  <si>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</si>
  <si>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</si>
  <si>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</si>
  <si>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</si>
  <si>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</si>
  <si>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</si>
  <si>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</si>
  <si>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</si>
  <si>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</si>
  <si>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</si>
  <si>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</si>
  <si>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</si>
  <si>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</si>
  <si>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</si>
  <si>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</si>
  <si>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</si>
  <si>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</si>
  <si>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</si>
  <si>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</si>
  <si>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</si>
  <si>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</si>
  <si>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</si>
  <si>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</si>
  <si>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Jelenia Góra</t>
  </si>
  <si>
    <t>Suma wg</t>
  </si>
  <si>
    <t>stanu na dzień 30.06.2017 r.</t>
  </si>
  <si>
    <t>Kod</t>
  </si>
  <si>
    <t xml:space="preserve"> mieszkańców</t>
  </si>
  <si>
    <t>Liczba</t>
  </si>
  <si>
    <t>ogółem</t>
  </si>
  <si>
    <t>w część A</t>
  </si>
  <si>
    <t>(Z2A)</t>
  </si>
  <si>
    <t>(Z2B)</t>
  </si>
  <si>
    <t>(Z2C)</t>
  </si>
  <si>
    <t xml:space="preserve"> z urzędu</t>
  </si>
  <si>
    <t>wpisanych</t>
  </si>
  <si>
    <t>na wniosek</t>
  </si>
  <si>
    <t xml:space="preserve"> (ZUE)</t>
  </si>
  <si>
    <t>część B</t>
  </si>
  <si>
    <t>R41</t>
  </si>
  <si>
    <t>R42</t>
  </si>
  <si>
    <t>R43</t>
  </si>
  <si>
    <t>R41b</t>
  </si>
  <si>
    <t>Informacje dodatkowe o skreśleniu z rejestru wyborców</t>
  </si>
  <si>
    <t xml:space="preserve"> ogółem</t>
  </si>
  <si>
    <t>część A</t>
  </si>
  <si>
    <t xml:space="preserve">  (RUE)</t>
  </si>
  <si>
    <t>Część B</t>
  </si>
  <si>
    <t>TERYT</t>
  </si>
  <si>
    <t>Informacje dodatkowe o dopisaniu do rejestru wyborców</t>
  </si>
  <si>
    <t>Liczba wyborców</t>
  </si>
  <si>
    <t>Krajowe Biuro Wyborcze Delegatura w Jeleniej Górze</t>
  </si>
  <si>
    <t>Meldunek o stanie rejestru wyborców na dzień 30 czerwca 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</si>
</sst>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9"/>
      <color indexed="8"/>
      <name val="Verdana"/>
      <family val="2"/>
    </font>
    <font>
      <sz val="9"/>
      <color indexed="8"/>
      <name val="Calibri"/>
      <family val="2"/>
    </font>
    <font>
      <b/>
      <i/>
      <sz val="8"/>
      <color indexed="8"/>
      <name val="Verdana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theme="1"/>
      <name val="Verdana"/>
      <family val="2"/>
    </font>
    <font>
      <sz val="9"/>
      <color theme="1"/>
      <name val="Calibri"/>
      <family val="2"/>
    </font>
    <font>
      <b/>
      <i/>
      <sz val="8"/>
      <color theme="1"/>
      <name val="Verdana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33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33" fillId="11" borderId="12" xfId="0" applyFont="1" applyFill="1" applyBorder="1" applyAlignment="1">
      <alignment horizontal="center"/>
    </xf>
    <xf numFmtId="0" fontId="33" fillId="11" borderId="12" xfId="0" applyFont="1" applyFill="1" applyBorder="1" applyAlignment="1">
      <alignment/>
    </xf>
    <xf numFmtId="0" fontId="41" fillId="11" borderId="13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33" fillId="11" borderId="16" xfId="0" applyFont="1" applyFill="1" applyBorder="1" applyAlignment="1">
      <alignment horizontal="center"/>
    </xf>
    <xf numFmtId="0" fontId="41" fillId="11" borderId="17" xfId="0" applyFont="1" applyFill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0" fontId="41" fillId="12" borderId="12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33" fillId="11" borderId="18" xfId="0" applyFont="1" applyFill="1" applyBorder="1" applyAlignment="1">
      <alignment/>
    </xf>
    <xf numFmtId="0" fontId="41" fillId="11" borderId="19" xfId="0" applyFont="1" applyFill="1" applyBorder="1" applyAlignment="1">
      <alignment horizontal="center"/>
    </xf>
    <xf numFmtId="0" fontId="33" fillId="7" borderId="18" xfId="0" applyFont="1" applyFill="1" applyBorder="1" applyAlignment="1">
      <alignment/>
    </xf>
    <xf numFmtId="0" fontId="41" fillId="7" borderId="18" xfId="0" applyFont="1" applyFill="1" applyBorder="1" applyAlignment="1">
      <alignment horizontal="center"/>
    </xf>
    <xf numFmtId="0" fontId="41" fillId="12" borderId="18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33" fillId="34" borderId="18" xfId="0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33" borderId="10" xfId="0" applyNumberFormat="1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41" fillId="7" borderId="20" xfId="0" applyFont="1" applyFill="1" applyBorder="1" applyAlignment="1">
      <alignment horizontal="center"/>
    </xf>
    <xf numFmtId="0" fontId="41" fillId="7" borderId="21" xfId="0" applyFont="1" applyFill="1" applyBorder="1" applyAlignment="1">
      <alignment horizontal="center"/>
    </xf>
    <xf numFmtId="0" fontId="41" fillId="7" borderId="11" xfId="0" applyFont="1" applyFill="1" applyBorder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57421875" style="0" customWidth="1"/>
    <col min="2" max="2" width="28.00390625" style="0" customWidth="1"/>
    <col min="3" max="3" width="11.8515625" style="0" bestFit="1" customWidth="1"/>
    <col min="4" max="5" width="10.7109375" style="0" bestFit="1" customWidth="1"/>
    <col min="6" max="11" width="9.421875" style="0" bestFit="1" customWidth="1"/>
    <col min="12" max="12" width="13.7109375" style="0" customWidth="1"/>
    <col min="13" max="17" width="9.421875" style="0" bestFit="1" customWidth="1"/>
  </cols>
  <sheetData>
    <row r="1" spans="1:4" ht="15">
      <c r="A1" s="33" t="s">
        <v>73</v>
      </c>
      <c r="B1" s="33"/>
      <c r="C1" s="33"/>
      <c r="D1" s="33"/>
    </row>
    <row r="2" spans="1:4" ht="15">
      <c r="A2" s="33" t="s">
        <v>74</v>
      </c>
      <c r="B2" s="33"/>
      <c r="C2" s="33"/>
      <c r="D2" s="33"/>
    </row>
    <row r="3" spans="1:25" ht="15">
      <c r="A3" s="7" t="s">
        <v>48</v>
      </c>
      <c r="B3" s="8"/>
      <c r="C3" s="9" t="s">
        <v>50</v>
      </c>
      <c r="D3" s="30" t="s">
        <v>72</v>
      </c>
      <c r="E3" s="31"/>
      <c r="F3" s="32"/>
      <c r="G3" s="30" t="s">
        <v>71</v>
      </c>
      <c r="H3" s="31"/>
      <c r="I3" s="31"/>
      <c r="J3" s="31"/>
      <c r="K3" s="32"/>
      <c r="L3" s="10"/>
      <c r="M3" s="11"/>
      <c r="N3" s="11" t="s">
        <v>65</v>
      </c>
      <c r="O3" s="11"/>
      <c r="P3" s="11"/>
      <c r="Q3" s="12"/>
      <c r="R3" s="3"/>
      <c r="S3" s="3"/>
      <c r="T3" s="3"/>
      <c r="U3" s="3"/>
      <c r="V3" s="3"/>
      <c r="W3" s="3"/>
      <c r="X3" s="3"/>
      <c r="Y3" s="3"/>
    </row>
    <row r="4" spans="1:25" ht="15">
      <c r="A4" s="13" t="s">
        <v>70</v>
      </c>
      <c r="B4" s="13" t="s">
        <v>0</v>
      </c>
      <c r="C4" s="14" t="s">
        <v>49</v>
      </c>
      <c r="D4" s="15" t="s">
        <v>51</v>
      </c>
      <c r="E4" s="15" t="s">
        <v>57</v>
      </c>
      <c r="F4" s="15" t="s">
        <v>57</v>
      </c>
      <c r="G4" s="15"/>
      <c r="H4" s="15"/>
      <c r="I4" s="15"/>
      <c r="J4" s="15"/>
      <c r="K4" s="16" t="s">
        <v>60</v>
      </c>
      <c r="L4" s="17" t="s">
        <v>67</v>
      </c>
      <c r="M4" s="17" t="s">
        <v>61</v>
      </c>
      <c r="N4" s="17" t="s">
        <v>62</v>
      </c>
      <c r="O4" s="17" t="s">
        <v>63</v>
      </c>
      <c r="P4" s="17" t="s">
        <v>64</v>
      </c>
      <c r="Q4" s="17" t="s">
        <v>69</v>
      </c>
      <c r="R4" s="3"/>
      <c r="S4" s="3"/>
      <c r="T4" s="3"/>
      <c r="U4" s="3"/>
      <c r="V4" s="3"/>
      <c r="W4" s="3"/>
      <c r="X4" s="3"/>
      <c r="Y4" s="3"/>
    </row>
    <row r="5" spans="1:25" ht="15">
      <c r="A5" s="18"/>
      <c r="B5" s="18"/>
      <c r="C5" s="19"/>
      <c r="D5" s="20"/>
      <c r="E5" s="21" t="s">
        <v>56</v>
      </c>
      <c r="F5" s="21" t="s">
        <v>58</v>
      </c>
      <c r="G5" s="21" t="s">
        <v>52</v>
      </c>
      <c r="H5" s="21" t="s">
        <v>53</v>
      </c>
      <c r="I5" s="21" t="s">
        <v>54</v>
      </c>
      <c r="J5" s="21" t="s">
        <v>55</v>
      </c>
      <c r="K5" s="22" t="s">
        <v>59</v>
      </c>
      <c r="L5" s="23" t="s">
        <v>66</v>
      </c>
      <c r="M5" s="24"/>
      <c r="N5" s="24"/>
      <c r="O5" s="24"/>
      <c r="P5" s="24"/>
      <c r="Q5" s="23" t="s">
        <v>68</v>
      </c>
      <c r="R5" s="3"/>
      <c r="S5" s="3"/>
      <c r="T5" s="3"/>
      <c r="U5" s="3"/>
      <c r="V5" s="3"/>
      <c r="W5" s="3"/>
      <c r="X5" s="3"/>
      <c r="Y5" s="3"/>
    </row>
    <row r="6" spans="1:17" ht="15">
      <c r="A6" s="6" t="s">
        <v>1</v>
      </c>
      <c r="B6" s="6"/>
      <c r="C6" s="25">
        <v>86690</v>
      </c>
      <c r="D6" s="25">
        <v>70781</v>
      </c>
      <c r="E6" s="25">
        <v>70359</v>
      </c>
      <c r="F6" s="25">
        <v>422</v>
      </c>
      <c r="G6" s="25">
        <v>420</v>
      </c>
      <c r="H6" s="25">
        <v>361</v>
      </c>
      <c r="I6" s="25">
        <v>10</v>
      </c>
      <c r="J6" s="25">
        <v>49</v>
      </c>
      <c r="K6" s="25">
        <v>2</v>
      </c>
      <c r="L6" s="25">
        <v>494</v>
      </c>
      <c r="M6" s="25">
        <v>176</v>
      </c>
      <c r="N6" s="25">
        <v>269</v>
      </c>
      <c r="O6" s="25">
        <v>49</v>
      </c>
      <c r="P6" s="25">
        <v>0</v>
      </c>
      <c r="Q6" s="25">
        <v>0</v>
      </c>
    </row>
    <row r="7" spans="1:17" ht="15">
      <c r="A7" s="1" t="str">
        <f>"020101"</f>
        <v>020101</v>
      </c>
      <c r="B7" s="1" t="s">
        <v>2</v>
      </c>
      <c r="C7" s="26">
        <v>36910</v>
      </c>
      <c r="D7" s="26">
        <v>30925</v>
      </c>
      <c r="E7" s="26">
        <v>30859</v>
      </c>
      <c r="F7" s="26">
        <v>66</v>
      </c>
      <c r="G7" s="26">
        <v>66</v>
      </c>
      <c r="H7" s="26">
        <v>53</v>
      </c>
      <c r="I7" s="26">
        <v>4</v>
      </c>
      <c r="J7" s="26">
        <v>9</v>
      </c>
      <c r="K7" s="26">
        <v>0</v>
      </c>
      <c r="L7" s="26">
        <v>244</v>
      </c>
      <c r="M7" s="26">
        <v>70</v>
      </c>
      <c r="N7" s="26">
        <v>165</v>
      </c>
      <c r="O7" s="26">
        <v>9</v>
      </c>
      <c r="P7" s="26">
        <v>0</v>
      </c>
      <c r="Q7" s="26">
        <v>0</v>
      </c>
    </row>
    <row r="8" spans="1:17" ht="15">
      <c r="A8" s="1" t="str">
        <f>"020102"</f>
        <v>020102</v>
      </c>
      <c r="B8" s="1" t="s">
        <v>3</v>
      </c>
      <c r="C8" s="26">
        <v>13907</v>
      </c>
      <c r="D8" s="26">
        <v>11144</v>
      </c>
      <c r="E8" s="26">
        <v>11113</v>
      </c>
      <c r="F8" s="26">
        <v>31</v>
      </c>
      <c r="G8" s="26">
        <v>31</v>
      </c>
      <c r="H8" s="26">
        <v>25</v>
      </c>
      <c r="I8" s="26">
        <v>0</v>
      </c>
      <c r="J8" s="26">
        <v>6</v>
      </c>
      <c r="K8" s="26">
        <v>0</v>
      </c>
      <c r="L8" s="26">
        <v>60</v>
      </c>
      <c r="M8" s="26">
        <v>28</v>
      </c>
      <c r="N8" s="26">
        <v>26</v>
      </c>
      <c r="O8" s="26">
        <v>6</v>
      </c>
      <c r="P8" s="26">
        <v>0</v>
      </c>
      <c r="Q8" s="26">
        <v>0</v>
      </c>
    </row>
    <row r="9" spans="1:17" ht="15">
      <c r="A9" s="1" t="str">
        <f>"020103"</f>
        <v>020103</v>
      </c>
      <c r="B9" s="1" t="s">
        <v>4</v>
      </c>
      <c r="C9" s="26">
        <v>5416</v>
      </c>
      <c r="D9" s="26">
        <v>4475</v>
      </c>
      <c r="E9" s="26">
        <v>4355</v>
      </c>
      <c r="F9" s="26">
        <v>120</v>
      </c>
      <c r="G9" s="26">
        <v>118</v>
      </c>
      <c r="H9" s="26">
        <v>106</v>
      </c>
      <c r="I9" s="26">
        <v>3</v>
      </c>
      <c r="J9" s="26">
        <v>9</v>
      </c>
      <c r="K9" s="26">
        <v>2</v>
      </c>
      <c r="L9" s="26">
        <v>49</v>
      </c>
      <c r="M9" s="26">
        <v>17</v>
      </c>
      <c r="N9" s="26">
        <v>23</v>
      </c>
      <c r="O9" s="26">
        <v>9</v>
      </c>
      <c r="P9" s="26">
        <v>0</v>
      </c>
      <c r="Q9" s="26">
        <v>0</v>
      </c>
    </row>
    <row r="10" spans="1:17" ht="15">
      <c r="A10" s="1" t="str">
        <f>"020104"</f>
        <v>020104</v>
      </c>
      <c r="B10" s="1" t="s">
        <v>5</v>
      </c>
      <c r="C10" s="26">
        <v>15034</v>
      </c>
      <c r="D10" s="26">
        <v>11980</v>
      </c>
      <c r="E10" s="26">
        <v>11950</v>
      </c>
      <c r="F10" s="26">
        <v>30</v>
      </c>
      <c r="G10" s="26">
        <v>30</v>
      </c>
      <c r="H10" s="26">
        <v>27</v>
      </c>
      <c r="I10" s="26">
        <v>0</v>
      </c>
      <c r="J10" s="26">
        <v>3</v>
      </c>
      <c r="K10" s="26">
        <v>0</v>
      </c>
      <c r="L10" s="26">
        <v>55</v>
      </c>
      <c r="M10" s="26">
        <v>28</v>
      </c>
      <c r="N10" s="26">
        <v>24</v>
      </c>
      <c r="O10" s="26">
        <v>3</v>
      </c>
      <c r="P10" s="26">
        <v>0</v>
      </c>
      <c r="Q10" s="26">
        <v>0</v>
      </c>
    </row>
    <row r="11" spans="1:17" ht="15">
      <c r="A11" s="1" t="str">
        <f>"020105"</f>
        <v>020105</v>
      </c>
      <c r="B11" s="1" t="s">
        <v>6</v>
      </c>
      <c r="C11" s="26">
        <v>6845</v>
      </c>
      <c r="D11" s="26">
        <v>5441</v>
      </c>
      <c r="E11" s="26">
        <v>5312</v>
      </c>
      <c r="F11" s="26">
        <v>129</v>
      </c>
      <c r="G11" s="26">
        <v>129</v>
      </c>
      <c r="H11" s="26">
        <v>113</v>
      </c>
      <c r="I11" s="26">
        <v>0</v>
      </c>
      <c r="J11" s="26">
        <v>16</v>
      </c>
      <c r="K11" s="26">
        <v>0</v>
      </c>
      <c r="L11" s="26">
        <v>38</v>
      </c>
      <c r="M11" s="26">
        <v>10</v>
      </c>
      <c r="N11" s="26">
        <v>12</v>
      </c>
      <c r="O11" s="26">
        <v>16</v>
      </c>
      <c r="P11" s="26">
        <v>0</v>
      </c>
      <c r="Q11" s="26">
        <v>0</v>
      </c>
    </row>
    <row r="12" spans="1:17" ht="15">
      <c r="A12" s="1" t="str">
        <f>"020106"</f>
        <v>020106</v>
      </c>
      <c r="B12" s="1" t="s">
        <v>7</v>
      </c>
      <c r="C12" s="26">
        <v>8578</v>
      </c>
      <c r="D12" s="26">
        <v>6816</v>
      </c>
      <c r="E12" s="26">
        <v>6770</v>
      </c>
      <c r="F12" s="26">
        <v>46</v>
      </c>
      <c r="G12" s="26">
        <v>46</v>
      </c>
      <c r="H12" s="26">
        <v>37</v>
      </c>
      <c r="I12" s="26">
        <v>3</v>
      </c>
      <c r="J12" s="26">
        <v>6</v>
      </c>
      <c r="K12" s="26">
        <v>0</v>
      </c>
      <c r="L12" s="26">
        <v>48</v>
      </c>
      <c r="M12" s="26">
        <v>23</v>
      </c>
      <c r="N12" s="26">
        <v>19</v>
      </c>
      <c r="O12" s="26">
        <v>6</v>
      </c>
      <c r="P12" s="26">
        <v>0</v>
      </c>
      <c r="Q12" s="26">
        <v>0</v>
      </c>
    </row>
    <row r="13" spans="1:17" ht="15">
      <c r="A13" s="2" t="s">
        <v>8</v>
      </c>
      <c r="B13" s="2"/>
      <c r="C13" s="27">
        <v>61820</v>
      </c>
      <c r="D13" s="27">
        <v>51418</v>
      </c>
      <c r="E13" s="27">
        <v>50476</v>
      </c>
      <c r="F13" s="27">
        <v>942</v>
      </c>
      <c r="G13" s="27">
        <v>934</v>
      </c>
      <c r="H13" s="27">
        <v>788</v>
      </c>
      <c r="I13" s="27">
        <v>48</v>
      </c>
      <c r="J13" s="27">
        <v>98</v>
      </c>
      <c r="K13" s="27">
        <v>8</v>
      </c>
      <c r="L13" s="27">
        <v>764</v>
      </c>
      <c r="M13" s="27">
        <v>326</v>
      </c>
      <c r="N13" s="27">
        <v>340</v>
      </c>
      <c r="O13" s="27">
        <v>98</v>
      </c>
      <c r="P13" s="27">
        <v>0</v>
      </c>
      <c r="Q13" s="27">
        <v>0</v>
      </c>
    </row>
    <row r="14" spans="1:17" ht="15">
      <c r="A14" s="1" t="str">
        <f>"020601"</f>
        <v>020601</v>
      </c>
      <c r="B14" s="1" t="s">
        <v>9</v>
      </c>
      <c r="C14" s="26">
        <v>4727</v>
      </c>
      <c r="D14" s="26">
        <v>4057</v>
      </c>
      <c r="E14" s="26">
        <v>3785</v>
      </c>
      <c r="F14" s="26">
        <v>272</v>
      </c>
      <c r="G14" s="26">
        <v>271</v>
      </c>
      <c r="H14" s="26">
        <v>240</v>
      </c>
      <c r="I14" s="26">
        <v>7</v>
      </c>
      <c r="J14" s="26">
        <v>24</v>
      </c>
      <c r="K14" s="26">
        <v>1</v>
      </c>
      <c r="L14" s="26">
        <v>63</v>
      </c>
      <c r="M14" s="26">
        <v>9</v>
      </c>
      <c r="N14" s="26">
        <v>30</v>
      </c>
      <c r="O14" s="26">
        <v>24</v>
      </c>
      <c r="P14" s="26">
        <v>0</v>
      </c>
      <c r="Q14" s="26">
        <v>0</v>
      </c>
    </row>
    <row r="15" spans="1:17" ht="15">
      <c r="A15" s="1" t="str">
        <f>"020602"</f>
        <v>020602</v>
      </c>
      <c r="B15" s="1" t="s">
        <v>10</v>
      </c>
      <c r="C15" s="26">
        <v>10434</v>
      </c>
      <c r="D15" s="26">
        <v>8767</v>
      </c>
      <c r="E15" s="26">
        <v>8714</v>
      </c>
      <c r="F15" s="26">
        <v>53</v>
      </c>
      <c r="G15" s="26">
        <v>53</v>
      </c>
      <c r="H15" s="26">
        <v>37</v>
      </c>
      <c r="I15" s="26">
        <v>6</v>
      </c>
      <c r="J15" s="26">
        <v>10</v>
      </c>
      <c r="K15" s="26">
        <v>0</v>
      </c>
      <c r="L15" s="26">
        <v>83</v>
      </c>
      <c r="M15" s="26">
        <v>17</v>
      </c>
      <c r="N15" s="26">
        <v>56</v>
      </c>
      <c r="O15" s="26">
        <v>10</v>
      </c>
      <c r="P15" s="26">
        <v>0</v>
      </c>
      <c r="Q15" s="26">
        <v>0</v>
      </c>
    </row>
    <row r="16" spans="1:17" ht="15">
      <c r="A16" s="1" t="str">
        <f>"020603"</f>
        <v>020603</v>
      </c>
      <c r="B16" s="1" t="s">
        <v>11</v>
      </c>
      <c r="C16" s="26">
        <v>6137</v>
      </c>
      <c r="D16" s="26">
        <v>5165</v>
      </c>
      <c r="E16" s="26">
        <v>5084</v>
      </c>
      <c r="F16" s="26">
        <v>81</v>
      </c>
      <c r="G16" s="26">
        <v>81</v>
      </c>
      <c r="H16" s="26">
        <v>65</v>
      </c>
      <c r="I16" s="26">
        <v>0</v>
      </c>
      <c r="J16" s="26">
        <v>16</v>
      </c>
      <c r="K16" s="26">
        <v>0</v>
      </c>
      <c r="L16" s="26">
        <v>57</v>
      </c>
      <c r="M16" s="26">
        <v>9</v>
      </c>
      <c r="N16" s="26">
        <v>32</v>
      </c>
      <c r="O16" s="26">
        <v>16</v>
      </c>
      <c r="P16" s="26">
        <v>0</v>
      </c>
      <c r="Q16" s="26">
        <v>0</v>
      </c>
    </row>
    <row r="17" spans="1:17" ht="15">
      <c r="A17" s="1" t="str">
        <f>"020604"</f>
        <v>020604</v>
      </c>
      <c r="B17" s="1" t="s">
        <v>12</v>
      </c>
      <c r="C17" s="26">
        <v>6081</v>
      </c>
      <c r="D17" s="26">
        <v>5229</v>
      </c>
      <c r="E17" s="26">
        <v>5122</v>
      </c>
      <c r="F17" s="26">
        <v>107</v>
      </c>
      <c r="G17" s="26">
        <v>107</v>
      </c>
      <c r="H17" s="26">
        <v>73</v>
      </c>
      <c r="I17" s="26">
        <v>15</v>
      </c>
      <c r="J17" s="26">
        <v>19</v>
      </c>
      <c r="K17" s="26">
        <v>0</v>
      </c>
      <c r="L17" s="26">
        <v>121</v>
      </c>
      <c r="M17" s="26">
        <v>63</v>
      </c>
      <c r="N17" s="26">
        <v>39</v>
      </c>
      <c r="O17" s="26">
        <v>19</v>
      </c>
      <c r="P17" s="26">
        <v>0</v>
      </c>
      <c r="Q17" s="26">
        <v>0</v>
      </c>
    </row>
    <row r="18" spans="1:17" ht="15">
      <c r="A18" s="1" t="str">
        <f>"020605"</f>
        <v>020605</v>
      </c>
      <c r="B18" s="1" t="s">
        <v>13</v>
      </c>
      <c r="C18" s="26">
        <v>4153</v>
      </c>
      <c r="D18" s="26">
        <v>3384</v>
      </c>
      <c r="E18" s="26">
        <v>3335</v>
      </c>
      <c r="F18" s="26">
        <v>49</v>
      </c>
      <c r="G18" s="26">
        <v>49</v>
      </c>
      <c r="H18" s="26">
        <v>47</v>
      </c>
      <c r="I18" s="26">
        <v>0</v>
      </c>
      <c r="J18" s="26">
        <v>2</v>
      </c>
      <c r="K18" s="26">
        <v>0</v>
      </c>
      <c r="L18" s="26">
        <v>107</v>
      </c>
      <c r="M18" s="26">
        <v>86</v>
      </c>
      <c r="N18" s="26">
        <v>19</v>
      </c>
      <c r="O18" s="26">
        <v>2</v>
      </c>
      <c r="P18" s="26">
        <v>0</v>
      </c>
      <c r="Q18" s="26">
        <v>0</v>
      </c>
    </row>
    <row r="19" spans="1:17" ht="15">
      <c r="A19" s="1" t="str">
        <f>"020606"</f>
        <v>020606</v>
      </c>
      <c r="B19" s="1" t="s">
        <v>14</v>
      </c>
      <c r="C19" s="26">
        <v>7140</v>
      </c>
      <c r="D19" s="26">
        <v>5758</v>
      </c>
      <c r="E19" s="26">
        <v>5661</v>
      </c>
      <c r="F19" s="26">
        <v>97</v>
      </c>
      <c r="G19" s="26">
        <v>97</v>
      </c>
      <c r="H19" s="26">
        <v>91</v>
      </c>
      <c r="I19" s="26">
        <v>4</v>
      </c>
      <c r="J19" s="26">
        <v>2</v>
      </c>
      <c r="K19" s="26">
        <v>0</v>
      </c>
      <c r="L19" s="26">
        <v>42</v>
      </c>
      <c r="M19" s="26">
        <v>13</v>
      </c>
      <c r="N19" s="26">
        <v>27</v>
      </c>
      <c r="O19" s="26">
        <v>2</v>
      </c>
      <c r="P19" s="26">
        <v>0</v>
      </c>
      <c r="Q19" s="26">
        <v>0</v>
      </c>
    </row>
    <row r="20" spans="1:17" ht="15">
      <c r="A20" s="1" t="str">
        <f>"020607"</f>
        <v>020607</v>
      </c>
      <c r="B20" s="1" t="s">
        <v>15</v>
      </c>
      <c r="C20" s="26">
        <v>9913</v>
      </c>
      <c r="D20" s="26">
        <v>8172</v>
      </c>
      <c r="E20" s="26">
        <v>8073</v>
      </c>
      <c r="F20" s="26">
        <v>99</v>
      </c>
      <c r="G20" s="26">
        <v>97</v>
      </c>
      <c r="H20" s="26">
        <v>74</v>
      </c>
      <c r="I20" s="26">
        <v>6</v>
      </c>
      <c r="J20" s="26">
        <v>17</v>
      </c>
      <c r="K20" s="26">
        <v>2</v>
      </c>
      <c r="L20" s="26">
        <v>99</v>
      </c>
      <c r="M20" s="26">
        <v>21</v>
      </c>
      <c r="N20" s="26">
        <v>61</v>
      </c>
      <c r="O20" s="26">
        <v>17</v>
      </c>
      <c r="P20" s="26">
        <v>0</v>
      </c>
      <c r="Q20" s="26">
        <v>0</v>
      </c>
    </row>
    <row r="21" spans="1:17" ht="15">
      <c r="A21" s="1" t="str">
        <f>"020608"</f>
        <v>020608</v>
      </c>
      <c r="B21" s="1" t="s">
        <v>16</v>
      </c>
      <c r="C21" s="26">
        <v>8063</v>
      </c>
      <c r="D21" s="26">
        <v>6666</v>
      </c>
      <c r="E21" s="26">
        <v>6530</v>
      </c>
      <c r="F21" s="26">
        <v>136</v>
      </c>
      <c r="G21" s="26">
        <v>134</v>
      </c>
      <c r="H21" s="26">
        <v>123</v>
      </c>
      <c r="I21" s="26">
        <v>6</v>
      </c>
      <c r="J21" s="26">
        <v>5</v>
      </c>
      <c r="K21" s="26">
        <v>2</v>
      </c>
      <c r="L21" s="26">
        <v>148</v>
      </c>
      <c r="M21" s="26">
        <v>94</v>
      </c>
      <c r="N21" s="26">
        <v>49</v>
      </c>
      <c r="O21" s="26">
        <v>5</v>
      </c>
      <c r="P21" s="26">
        <v>0</v>
      </c>
      <c r="Q21" s="26">
        <v>0</v>
      </c>
    </row>
    <row r="22" spans="1:17" ht="15">
      <c r="A22" s="1" t="str">
        <f>"020609"</f>
        <v>020609</v>
      </c>
      <c r="B22" s="1" t="s">
        <v>17</v>
      </c>
      <c r="C22" s="26">
        <v>5172</v>
      </c>
      <c r="D22" s="26">
        <v>4220</v>
      </c>
      <c r="E22" s="26">
        <v>4172</v>
      </c>
      <c r="F22" s="26">
        <v>48</v>
      </c>
      <c r="G22" s="26">
        <v>45</v>
      </c>
      <c r="H22" s="26">
        <v>38</v>
      </c>
      <c r="I22" s="26">
        <v>4</v>
      </c>
      <c r="J22" s="26">
        <v>3</v>
      </c>
      <c r="K22" s="26">
        <v>3</v>
      </c>
      <c r="L22" s="26">
        <v>44</v>
      </c>
      <c r="M22" s="26">
        <v>14</v>
      </c>
      <c r="N22" s="26">
        <v>27</v>
      </c>
      <c r="O22" s="26">
        <v>3</v>
      </c>
      <c r="P22" s="26">
        <v>0</v>
      </c>
      <c r="Q22" s="26">
        <v>0</v>
      </c>
    </row>
    <row r="23" spans="1:17" ht="15">
      <c r="A23" s="5" t="s">
        <v>18</v>
      </c>
      <c r="B23" s="5"/>
      <c r="C23" s="28">
        <v>43363</v>
      </c>
      <c r="D23" s="28">
        <v>35853</v>
      </c>
      <c r="E23" s="28">
        <v>35746</v>
      </c>
      <c r="F23" s="28">
        <v>107</v>
      </c>
      <c r="G23" s="28">
        <v>106</v>
      </c>
      <c r="H23" s="28">
        <v>89</v>
      </c>
      <c r="I23" s="28">
        <v>1</v>
      </c>
      <c r="J23" s="28">
        <v>16</v>
      </c>
      <c r="K23" s="28">
        <v>1</v>
      </c>
      <c r="L23" s="28">
        <v>349</v>
      </c>
      <c r="M23" s="28">
        <v>184</v>
      </c>
      <c r="N23" s="28">
        <v>149</v>
      </c>
      <c r="O23" s="28">
        <v>16</v>
      </c>
      <c r="P23" s="28">
        <v>0</v>
      </c>
      <c r="Q23" s="28">
        <v>0</v>
      </c>
    </row>
    <row r="24" spans="1:17" ht="15">
      <c r="A24" s="1" t="str">
        <f>"020701"</f>
        <v>020701</v>
      </c>
      <c r="B24" s="1" t="s">
        <v>19</v>
      </c>
      <c r="C24" s="26">
        <v>18987</v>
      </c>
      <c r="D24" s="26">
        <v>15989</v>
      </c>
      <c r="E24" s="26">
        <v>15967</v>
      </c>
      <c r="F24" s="26">
        <v>22</v>
      </c>
      <c r="G24" s="26">
        <v>22</v>
      </c>
      <c r="H24" s="26">
        <v>17</v>
      </c>
      <c r="I24" s="26">
        <v>1</v>
      </c>
      <c r="J24" s="26">
        <v>4</v>
      </c>
      <c r="K24" s="26">
        <v>0</v>
      </c>
      <c r="L24" s="26">
        <v>116</v>
      </c>
      <c r="M24" s="26">
        <v>37</v>
      </c>
      <c r="N24" s="26">
        <v>75</v>
      </c>
      <c r="O24" s="26">
        <v>4</v>
      </c>
      <c r="P24" s="26">
        <v>0</v>
      </c>
      <c r="Q24" s="26">
        <v>0</v>
      </c>
    </row>
    <row r="25" spans="1:17" ht="15">
      <c r="A25" s="1" t="str">
        <f>"020702"</f>
        <v>020702</v>
      </c>
      <c r="B25" s="1" t="s">
        <v>20</v>
      </c>
      <c r="C25" s="26">
        <v>8951</v>
      </c>
      <c r="D25" s="26">
        <v>7055</v>
      </c>
      <c r="E25" s="26">
        <v>7023</v>
      </c>
      <c r="F25" s="26">
        <v>32</v>
      </c>
      <c r="G25" s="26">
        <v>31</v>
      </c>
      <c r="H25" s="26">
        <v>25</v>
      </c>
      <c r="I25" s="26">
        <v>0</v>
      </c>
      <c r="J25" s="26">
        <v>6</v>
      </c>
      <c r="K25" s="26">
        <v>1</v>
      </c>
      <c r="L25" s="26">
        <v>156</v>
      </c>
      <c r="M25" s="26">
        <v>119</v>
      </c>
      <c r="N25" s="26">
        <v>31</v>
      </c>
      <c r="O25" s="26">
        <v>6</v>
      </c>
      <c r="P25" s="26">
        <v>0</v>
      </c>
      <c r="Q25" s="26">
        <v>0</v>
      </c>
    </row>
    <row r="26" spans="1:17" ht="15">
      <c r="A26" s="1" t="str">
        <f>"020703"</f>
        <v>020703</v>
      </c>
      <c r="B26" s="1" t="s">
        <v>21</v>
      </c>
      <c r="C26" s="26">
        <v>10903</v>
      </c>
      <c r="D26" s="26">
        <v>9078</v>
      </c>
      <c r="E26" s="26">
        <v>9039</v>
      </c>
      <c r="F26" s="26">
        <v>39</v>
      </c>
      <c r="G26" s="26">
        <v>39</v>
      </c>
      <c r="H26" s="26">
        <v>33</v>
      </c>
      <c r="I26" s="26">
        <v>0</v>
      </c>
      <c r="J26" s="26">
        <v>6</v>
      </c>
      <c r="K26" s="26">
        <v>0</v>
      </c>
      <c r="L26" s="26">
        <v>62</v>
      </c>
      <c r="M26" s="26">
        <v>23</v>
      </c>
      <c r="N26" s="26">
        <v>33</v>
      </c>
      <c r="O26" s="26">
        <v>6</v>
      </c>
      <c r="P26" s="26">
        <v>0</v>
      </c>
      <c r="Q26" s="26">
        <v>0</v>
      </c>
    </row>
    <row r="27" spans="1:17" ht="15">
      <c r="A27" s="1" t="str">
        <f>"020704"</f>
        <v>020704</v>
      </c>
      <c r="B27" s="1" t="s">
        <v>22</v>
      </c>
      <c r="C27" s="26">
        <v>4522</v>
      </c>
      <c r="D27" s="26">
        <v>3731</v>
      </c>
      <c r="E27" s="26">
        <v>3717</v>
      </c>
      <c r="F27" s="26">
        <v>14</v>
      </c>
      <c r="G27" s="26">
        <v>14</v>
      </c>
      <c r="H27" s="26">
        <v>14</v>
      </c>
      <c r="I27" s="26">
        <v>0</v>
      </c>
      <c r="J27" s="26">
        <v>0</v>
      </c>
      <c r="K27" s="26">
        <v>0</v>
      </c>
      <c r="L27" s="26">
        <v>15</v>
      </c>
      <c r="M27" s="26">
        <v>5</v>
      </c>
      <c r="N27" s="26">
        <v>10</v>
      </c>
      <c r="O27" s="26">
        <v>0</v>
      </c>
      <c r="P27" s="26">
        <v>0</v>
      </c>
      <c r="Q27" s="26">
        <v>0</v>
      </c>
    </row>
    <row r="28" spans="1:17" ht="15">
      <c r="A28" s="5" t="s">
        <v>23</v>
      </c>
      <c r="B28" s="5"/>
      <c r="C28" s="28">
        <v>53649</v>
      </c>
      <c r="D28" s="28">
        <v>44575</v>
      </c>
      <c r="E28" s="28">
        <v>44290</v>
      </c>
      <c r="F28" s="28">
        <v>285</v>
      </c>
      <c r="G28" s="28">
        <v>281</v>
      </c>
      <c r="H28" s="28">
        <v>213</v>
      </c>
      <c r="I28" s="28">
        <v>17</v>
      </c>
      <c r="J28" s="28">
        <v>51</v>
      </c>
      <c r="K28" s="28">
        <v>4</v>
      </c>
      <c r="L28" s="28">
        <v>432</v>
      </c>
      <c r="M28" s="28">
        <v>150</v>
      </c>
      <c r="N28" s="28">
        <v>231</v>
      </c>
      <c r="O28" s="28">
        <v>51</v>
      </c>
      <c r="P28" s="28">
        <v>0</v>
      </c>
      <c r="Q28" s="28">
        <v>0</v>
      </c>
    </row>
    <row r="29" spans="1:17" ht="15">
      <c r="A29" s="1" t="str">
        <f>"021001"</f>
        <v>021001</v>
      </c>
      <c r="B29" s="1" t="s">
        <v>24</v>
      </c>
      <c r="C29" s="26">
        <v>20536</v>
      </c>
      <c r="D29" s="26">
        <v>17420</v>
      </c>
      <c r="E29" s="26">
        <v>17333</v>
      </c>
      <c r="F29" s="26">
        <v>87</v>
      </c>
      <c r="G29" s="26">
        <v>84</v>
      </c>
      <c r="H29" s="26">
        <v>50</v>
      </c>
      <c r="I29" s="26">
        <v>3</v>
      </c>
      <c r="J29" s="26">
        <v>31</v>
      </c>
      <c r="K29" s="26">
        <v>3</v>
      </c>
      <c r="L29" s="26">
        <v>204</v>
      </c>
      <c r="M29" s="26">
        <v>62</v>
      </c>
      <c r="N29" s="26">
        <v>111</v>
      </c>
      <c r="O29" s="26">
        <v>31</v>
      </c>
      <c r="P29" s="26">
        <v>0</v>
      </c>
      <c r="Q29" s="26">
        <v>0</v>
      </c>
    </row>
    <row r="30" spans="1:17" ht="15">
      <c r="A30" s="1" t="str">
        <f>"021002"</f>
        <v>021002</v>
      </c>
      <c r="B30" s="1" t="s">
        <v>25</v>
      </c>
      <c r="C30" s="26">
        <v>4137</v>
      </c>
      <c r="D30" s="26">
        <v>3460</v>
      </c>
      <c r="E30" s="26">
        <v>3416</v>
      </c>
      <c r="F30" s="26">
        <v>44</v>
      </c>
      <c r="G30" s="26">
        <v>43</v>
      </c>
      <c r="H30" s="26">
        <v>39</v>
      </c>
      <c r="I30" s="26">
        <v>2</v>
      </c>
      <c r="J30" s="26">
        <v>2</v>
      </c>
      <c r="K30" s="26">
        <v>1</v>
      </c>
      <c r="L30" s="26">
        <v>36</v>
      </c>
      <c r="M30" s="26">
        <v>11</v>
      </c>
      <c r="N30" s="26">
        <v>23</v>
      </c>
      <c r="O30" s="26">
        <v>2</v>
      </c>
      <c r="P30" s="26">
        <v>0</v>
      </c>
      <c r="Q30" s="26">
        <v>0</v>
      </c>
    </row>
    <row r="31" spans="1:17" ht="15">
      <c r="A31" s="1" t="str">
        <f>"021003"</f>
        <v>021003</v>
      </c>
      <c r="B31" s="1" t="s">
        <v>26</v>
      </c>
      <c r="C31" s="26">
        <v>9971</v>
      </c>
      <c r="D31" s="26">
        <v>8125</v>
      </c>
      <c r="E31" s="26">
        <v>8106</v>
      </c>
      <c r="F31" s="26">
        <v>19</v>
      </c>
      <c r="G31" s="26">
        <v>19</v>
      </c>
      <c r="H31" s="26">
        <v>13</v>
      </c>
      <c r="I31" s="26">
        <v>2</v>
      </c>
      <c r="J31" s="26">
        <v>4</v>
      </c>
      <c r="K31" s="26">
        <v>0</v>
      </c>
      <c r="L31" s="26">
        <v>77</v>
      </c>
      <c r="M31" s="26">
        <v>33</v>
      </c>
      <c r="N31" s="26">
        <v>40</v>
      </c>
      <c r="O31" s="26">
        <v>4</v>
      </c>
      <c r="P31" s="26">
        <v>0</v>
      </c>
      <c r="Q31" s="26">
        <v>0</v>
      </c>
    </row>
    <row r="32" spans="1:17" ht="15">
      <c r="A32" s="1" t="str">
        <f>"021004"</f>
        <v>021004</v>
      </c>
      <c r="B32" s="1" t="s">
        <v>27</v>
      </c>
      <c r="C32" s="26">
        <v>6496</v>
      </c>
      <c r="D32" s="26">
        <v>5216</v>
      </c>
      <c r="E32" s="26">
        <v>5172</v>
      </c>
      <c r="F32" s="26">
        <v>44</v>
      </c>
      <c r="G32" s="26">
        <v>44</v>
      </c>
      <c r="H32" s="26">
        <v>41</v>
      </c>
      <c r="I32" s="26">
        <v>1</v>
      </c>
      <c r="J32" s="26">
        <v>2</v>
      </c>
      <c r="K32" s="26">
        <v>0</v>
      </c>
      <c r="L32" s="26">
        <v>36</v>
      </c>
      <c r="M32" s="26">
        <v>18</v>
      </c>
      <c r="N32" s="26">
        <v>16</v>
      </c>
      <c r="O32" s="26">
        <v>2</v>
      </c>
      <c r="P32" s="26">
        <v>0</v>
      </c>
      <c r="Q32" s="26">
        <v>0</v>
      </c>
    </row>
    <row r="33" spans="1:17" ht="15">
      <c r="A33" s="1" t="str">
        <f>"021005"</f>
        <v>021005</v>
      </c>
      <c r="B33" s="1" t="s">
        <v>28</v>
      </c>
      <c r="C33" s="26">
        <v>6426</v>
      </c>
      <c r="D33" s="26">
        <v>5349</v>
      </c>
      <c r="E33" s="26">
        <v>5285</v>
      </c>
      <c r="F33" s="26">
        <v>64</v>
      </c>
      <c r="G33" s="26">
        <v>64</v>
      </c>
      <c r="H33" s="26">
        <v>45</v>
      </c>
      <c r="I33" s="26">
        <v>8</v>
      </c>
      <c r="J33" s="26">
        <v>11</v>
      </c>
      <c r="K33" s="26">
        <v>0</v>
      </c>
      <c r="L33" s="26">
        <v>39</v>
      </c>
      <c r="M33" s="26">
        <v>11</v>
      </c>
      <c r="N33" s="26">
        <v>17</v>
      </c>
      <c r="O33" s="26">
        <v>11</v>
      </c>
      <c r="P33" s="26">
        <v>0</v>
      </c>
      <c r="Q33" s="26">
        <v>0</v>
      </c>
    </row>
    <row r="34" spans="1:17" ht="15">
      <c r="A34" s="1" t="str">
        <f>"021006"</f>
        <v>021006</v>
      </c>
      <c r="B34" s="1" t="s">
        <v>29</v>
      </c>
      <c r="C34" s="26">
        <v>1610</v>
      </c>
      <c r="D34" s="26">
        <v>1331</v>
      </c>
      <c r="E34" s="26">
        <v>1314</v>
      </c>
      <c r="F34" s="26">
        <v>17</v>
      </c>
      <c r="G34" s="26">
        <v>17</v>
      </c>
      <c r="H34" s="26">
        <v>16</v>
      </c>
      <c r="I34" s="26">
        <v>0</v>
      </c>
      <c r="J34" s="26">
        <v>1</v>
      </c>
      <c r="K34" s="26">
        <v>0</v>
      </c>
      <c r="L34" s="26">
        <v>8</v>
      </c>
      <c r="M34" s="26">
        <v>3</v>
      </c>
      <c r="N34" s="26">
        <v>4</v>
      </c>
      <c r="O34" s="26">
        <v>1</v>
      </c>
      <c r="P34" s="26">
        <v>0</v>
      </c>
      <c r="Q34" s="26">
        <v>0</v>
      </c>
    </row>
    <row r="35" spans="1:17" ht="15">
      <c r="A35" s="1" t="str">
        <f>"021007"</f>
        <v>021007</v>
      </c>
      <c r="B35" s="1" t="s">
        <v>30</v>
      </c>
      <c r="C35" s="26">
        <v>4473</v>
      </c>
      <c r="D35" s="26">
        <v>3674</v>
      </c>
      <c r="E35" s="26">
        <v>3664</v>
      </c>
      <c r="F35" s="26">
        <v>10</v>
      </c>
      <c r="G35" s="26">
        <v>10</v>
      </c>
      <c r="H35" s="26">
        <v>9</v>
      </c>
      <c r="I35" s="26">
        <v>1</v>
      </c>
      <c r="J35" s="26">
        <v>0</v>
      </c>
      <c r="K35" s="26">
        <v>0</v>
      </c>
      <c r="L35" s="26">
        <v>32</v>
      </c>
      <c r="M35" s="26">
        <v>12</v>
      </c>
      <c r="N35" s="26">
        <v>20</v>
      </c>
      <c r="O35" s="26">
        <v>0</v>
      </c>
      <c r="P35" s="26">
        <v>0</v>
      </c>
      <c r="Q35" s="26">
        <v>0</v>
      </c>
    </row>
    <row r="36" spans="1:17" ht="15">
      <c r="A36" s="5" t="s">
        <v>31</v>
      </c>
      <c r="B36" s="5"/>
      <c r="C36" s="28">
        <v>45141</v>
      </c>
      <c r="D36" s="28">
        <v>37523</v>
      </c>
      <c r="E36" s="28">
        <v>37199</v>
      </c>
      <c r="F36" s="28">
        <v>324</v>
      </c>
      <c r="G36" s="28">
        <v>316</v>
      </c>
      <c r="H36" s="28">
        <v>219</v>
      </c>
      <c r="I36" s="28">
        <v>18</v>
      </c>
      <c r="J36" s="28">
        <v>79</v>
      </c>
      <c r="K36" s="28">
        <v>8</v>
      </c>
      <c r="L36" s="28">
        <v>399</v>
      </c>
      <c r="M36" s="28">
        <v>126</v>
      </c>
      <c r="N36" s="28">
        <v>194</v>
      </c>
      <c r="O36" s="28">
        <v>79</v>
      </c>
      <c r="P36" s="28">
        <v>0</v>
      </c>
      <c r="Q36" s="28">
        <v>0</v>
      </c>
    </row>
    <row r="37" spans="1:17" ht="15">
      <c r="A37" s="1" t="str">
        <f>"021201"</f>
        <v>021201</v>
      </c>
      <c r="B37" s="1" t="s">
        <v>32</v>
      </c>
      <c r="C37" s="26">
        <v>9511</v>
      </c>
      <c r="D37" s="26">
        <v>8032</v>
      </c>
      <c r="E37" s="26">
        <v>7999</v>
      </c>
      <c r="F37" s="26">
        <v>33</v>
      </c>
      <c r="G37" s="26">
        <v>32</v>
      </c>
      <c r="H37" s="26">
        <v>22</v>
      </c>
      <c r="I37" s="26">
        <v>3</v>
      </c>
      <c r="J37" s="26">
        <v>7</v>
      </c>
      <c r="K37" s="26">
        <v>1</v>
      </c>
      <c r="L37" s="26">
        <v>85</v>
      </c>
      <c r="M37" s="26">
        <v>22</v>
      </c>
      <c r="N37" s="26">
        <v>56</v>
      </c>
      <c r="O37" s="26">
        <v>7</v>
      </c>
      <c r="P37" s="26">
        <v>0</v>
      </c>
      <c r="Q37" s="26">
        <v>0</v>
      </c>
    </row>
    <row r="38" spans="1:17" ht="15">
      <c r="A38" s="1" t="str">
        <f>"021202"</f>
        <v>021202</v>
      </c>
      <c r="B38" s="1" t="s">
        <v>33</v>
      </c>
      <c r="C38" s="26">
        <v>5905</v>
      </c>
      <c r="D38" s="26">
        <v>4844</v>
      </c>
      <c r="E38" s="26">
        <v>4760</v>
      </c>
      <c r="F38" s="26">
        <v>84</v>
      </c>
      <c r="G38" s="26">
        <v>83</v>
      </c>
      <c r="H38" s="26">
        <v>56</v>
      </c>
      <c r="I38" s="26">
        <v>5</v>
      </c>
      <c r="J38" s="26">
        <v>22</v>
      </c>
      <c r="K38" s="26">
        <v>1</v>
      </c>
      <c r="L38" s="26">
        <v>76</v>
      </c>
      <c r="M38" s="26">
        <v>17</v>
      </c>
      <c r="N38" s="26">
        <v>37</v>
      </c>
      <c r="O38" s="26">
        <v>22</v>
      </c>
      <c r="P38" s="26">
        <v>0</v>
      </c>
      <c r="Q38" s="26">
        <v>0</v>
      </c>
    </row>
    <row r="39" spans="1:17" ht="15">
      <c r="A39" s="1" t="str">
        <f>"021203"</f>
        <v>021203</v>
      </c>
      <c r="B39" s="1" t="s">
        <v>34</v>
      </c>
      <c r="C39" s="26">
        <v>17069</v>
      </c>
      <c r="D39" s="26">
        <v>14042</v>
      </c>
      <c r="E39" s="26">
        <v>13956</v>
      </c>
      <c r="F39" s="26">
        <v>86</v>
      </c>
      <c r="G39" s="26">
        <v>85</v>
      </c>
      <c r="H39" s="26">
        <v>50</v>
      </c>
      <c r="I39" s="26">
        <v>4</v>
      </c>
      <c r="J39" s="26">
        <v>31</v>
      </c>
      <c r="K39" s="26">
        <v>1</v>
      </c>
      <c r="L39" s="26">
        <v>133</v>
      </c>
      <c r="M39" s="26">
        <v>39</v>
      </c>
      <c r="N39" s="26">
        <v>63</v>
      </c>
      <c r="O39" s="26">
        <v>31</v>
      </c>
      <c r="P39" s="26">
        <v>0</v>
      </c>
      <c r="Q39" s="26">
        <v>0</v>
      </c>
    </row>
    <row r="40" spans="1:17" ht="15">
      <c r="A40" s="1" t="str">
        <f>"021204"</f>
        <v>021204</v>
      </c>
      <c r="B40" s="1" t="s">
        <v>35</v>
      </c>
      <c r="C40" s="26">
        <v>8437</v>
      </c>
      <c r="D40" s="26">
        <v>7058</v>
      </c>
      <c r="E40" s="26">
        <v>7010</v>
      </c>
      <c r="F40" s="26">
        <v>48</v>
      </c>
      <c r="G40" s="26">
        <v>45</v>
      </c>
      <c r="H40" s="26">
        <v>38</v>
      </c>
      <c r="I40" s="26">
        <v>1</v>
      </c>
      <c r="J40" s="26">
        <v>6</v>
      </c>
      <c r="K40" s="26">
        <v>3</v>
      </c>
      <c r="L40" s="26">
        <v>44</v>
      </c>
      <c r="M40" s="26">
        <v>19</v>
      </c>
      <c r="N40" s="26">
        <v>19</v>
      </c>
      <c r="O40" s="26">
        <v>6</v>
      </c>
      <c r="P40" s="26">
        <v>0</v>
      </c>
      <c r="Q40" s="26">
        <v>0</v>
      </c>
    </row>
    <row r="41" spans="1:17" ht="15">
      <c r="A41" s="1" t="str">
        <f>"021205"</f>
        <v>021205</v>
      </c>
      <c r="B41" s="1" t="s">
        <v>36</v>
      </c>
      <c r="C41" s="26">
        <v>4219</v>
      </c>
      <c r="D41" s="26">
        <v>3547</v>
      </c>
      <c r="E41" s="26">
        <v>3474</v>
      </c>
      <c r="F41" s="26">
        <v>73</v>
      </c>
      <c r="G41" s="26">
        <v>71</v>
      </c>
      <c r="H41" s="26">
        <v>53</v>
      </c>
      <c r="I41" s="26">
        <v>5</v>
      </c>
      <c r="J41" s="26">
        <v>13</v>
      </c>
      <c r="K41" s="26">
        <v>2</v>
      </c>
      <c r="L41" s="26">
        <v>61</v>
      </c>
      <c r="M41" s="26">
        <v>29</v>
      </c>
      <c r="N41" s="26">
        <v>19</v>
      </c>
      <c r="O41" s="26">
        <v>13</v>
      </c>
      <c r="P41" s="26">
        <v>0</v>
      </c>
      <c r="Q41" s="26">
        <v>0</v>
      </c>
    </row>
    <row r="42" spans="1:17" ht="15">
      <c r="A42" s="5" t="s">
        <v>37</v>
      </c>
      <c r="B42" s="5"/>
      <c r="C42" s="28">
        <v>88574</v>
      </c>
      <c r="D42" s="28">
        <v>73573</v>
      </c>
      <c r="E42" s="28">
        <v>72944</v>
      </c>
      <c r="F42" s="28">
        <v>629</v>
      </c>
      <c r="G42" s="28">
        <v>626</v>
      </c>
      <c r="H42" s="28">
        <v>349</v>
      </c>
      <c r="I42" s="28">
        <v>53</v>
      </c>
      <c r="J42" s="28">
        <v>224</v>
      </c>
      <c r="K42" s="28">
        <v>3</v>
      </c>
      <c r="L42" s="28">
        <v>827</v>
      </c>
      <c r="M42" s="28">
        <v>216</v>
      </c>
      <c r="N42" s="28">
        <v>387</v>
      </c>
      <c r="O42" s="28">
        <v>224</v>
      </c>
      <c r="P42" s="28">
        <v>0</v>
      </c>
      <c r="Q42" s="28">
        <v>0</v>
      </c>
    </row>
    <row r="43" spans="1:17" ht="15">
      <c r="A43" s="1" t="str">
        <f>"022501"</f>
        <v>022501</v>
      </c>
      <c r="B43" s="1" t="s">
        <v>38</v>
      </c>
      <c r="C43" s="26">
        <v>4136</v>
      </c>
      <c r="D43" s="26">
        <v>3433</v>
      </c>
      <c r="E43" s="26">
        <v>3417</v>
      </c>
      <c r="F43" s="26">
        <v>16</v>
      </c>
      <c r="G43" s="26">
        <v>16</v>
      </c>
      <c r="H43" s="26">
        <v>12</v>
      </c>
      <c r="I43" s="26">
        <v>0</v>
      </c>
      <c r="J43" s="26">
        <v>4</v>
      </c>
      <c r="K43" s="26">
        <v>0</v>
      </c>
      <c r="L43" s="26">
        <v>25</v>
      </c>
      <c r="M43" s="26">
        <v>6</v>
      </c>
      <c r="N43" s="26">
        <v>15</v>
      </c>
      <c r="O43" s="26">
        <v>4</v>
      </c>
      <c r="P43" s="26">
        <v>0</v>
      </c>
      <c r="Q43" s="26">
        <v>0</v>
      </c>
    </row>
    <row r="44" spans="1:17" ht="15">
      <c r="A44" s="1" t="str">
        <f>"022502"</f>
        <v>022502</v>
      </c>
      <c r="B44" s="1" t="s">
        <v>39</v>
      </c>
      <c r="C44" s="26">
        <v>29826</v>
      </c>
      <c r="D44" s="26">
        <v>25442</v>
      </c>
      <c r="E44" s="26">
        <v>25247</v>
      </c>
      <c r="F44" s="26">
        <v>195</v>
      </c>
      <c r="G44" s="26">
        <v>194</v>
      </c>
      <c r="H44" s="26">
        <v>93</v>
      </c>
      <c r="I44" s="26">
        <v>32</v>
      </c>
      <c r="J44" s="26">
        <v>69</v>
      </c>
      <c r="K44" s="26">
        <v>1</v>
      </c>
      <c r="L44" s="26">
        <v>328</v>
      </c>
      <c r="M44" s="26">
        <v>97</v>
      </c>
      <c r="N44" s="26">
        <v>162</v>
      </c>
      <c r="O44" s="26">
        <v>69</v>
      </c>
      <c r="P44" s="26">
        <v>0</v>
      </c>
      <c r="Q44" s="26">
        <v>0</v>
      </c>
    </row>
    <row r="45" spans="1:17" ht="15">
      <c r="A45" s="1" t="str">
        <f>"022503"</f>
        <v>022503</v>
      </c>
      <c r="B45" s="1" t="s">
        <v>40</v>
      </c>
      <c r="C45" s="26">
        <v>23127</v>
      </c>
      <c r="D45" s="26">
        <v>18955</v>
      </c>
      <c r="E45" s="26">
        <v>18795</v>
      </c>
      <c r="F45" s="26">
        <v>160</v>
      </c>
      <c r="G45" s="26">
        <v>160</v>
      </c>
      <c r="H45" s="26">
        <v>61</v>
      </c>
      <c r="I45" s="26">
        <v>13</v>
      </c>
      <c r="J45" s="26">
        <v>86</v>
      </c>
      <c r="K45" s="26">
        <v>0</v>
      </c>
      <c r="L45" s="26">
        <v>212</v>
      </c>
      <c r="M45" s="26">
        <v>58</v>
      </c>
      <c r="N45" s="26">
        <v>68</v>
      </c>
      <c r="O45" s="26">
        <v>86</v>
      </c>
      <c r="P45" s="26">
        <v>0</v>
      </c>
      <c r="Q45" s="26">
        <v>0</v>
      </c>
    </row>
    <row r="46" spans="1:17" ht="15">
      <c r="A46" s="1" t="str">
        <f>"022504"</f>
        <v>022504</v>
      </c>
      <c r="B46" s="1" t="s">
        <v>41</v>
      </c>
      <c r="C46" s="26">
        <v>8861</v>
      </c>
      <c r="D46" s="26">
        <v>7263</v>
      </c>
      <c r="E46" s="26">
        <v>7218</v>
      </c>
      <c r="F46" s="26">
        <v>45</v>
      </c>
      <c r="G46" s="26">
        <v>45</v>
      </c>
      <c r="H46" s="26">
        <v>18</v>
      </c>
      <c r="I46" s="26">
        <v>1</v>
      </c>
      <c r="J46" s="26">
        <v>26</v>
      </c>
      <c r="K46" s="26">
        <v>0</v>
      </c>
      <c r="L46" s="26">
        <v>84</v>
      </c>
      <c r="M46" s="26">
        <v>24</v>
      </c>
      <c r="N46" s="26">
        <v>34</v>
      </c>
      <c r="O46" s="26">
        <v>26</v>
      </c>
      <c r="P46" s="26">
        <v>0</v>
      </c>
      <c r="Q46" s="26">
        <v>0</v>
      </c>
    </row>
    <row r="47" spans="1:17" ht="15">
      <c r="A47" s="1" t="str">
        <f>"022505"</f>
        <v>022505</v>
      </c>
      <c r="B47" s="1" t="s">
        <v>42</v>
      </c>
      <c r="C47" s="26">
        <v>6045</v>
      </c>
      <c r="D47" s="26">
        <v>4860</v>
      </c>
      <c r="E47" s="26">
        <v>4794</v>
      </c>
      <c r="F47" s="26">
        <v>66</v>
      </c>
      <c r="G47" s="26">
        <v>66</v>
      </c>
      <c r="H47" s="26">
        <v>55</v>
      </c>
      <c r="I47" s="26">
        <v>0</v>
      </c>
      <c r="J47" s="26">
        <v>11</v>
      </c>
      <c r="K47" s="26">
        <v>0</v>
      </c>
      <c r="L47" s="26">
        <v>43</v>
      </c>
      <c r="M47" s="26">
        <v>8</v>
      </c>
      <c r="N47" s="26">
        <v>24</v>
      </c>
      <c r="O47" s="26">
        <v>11</v>
      </c>
      <c r="P47" s="26">
        <v>0</v>
      </c>
      <c r="Q47" s="26">
        <v>0</v>
      </c>
    </row>
    <row r="48" spans="1:17" ht="15">
      <c r="A48" s="1" t="str">
        <f>"022506"</f>
        <v>022506</v>
      </c>
      <c r="B48" s="1" t="s">
        <v>43</v>
      </c>
      <c r="C48" s="26">
        <v>8294</v>
      </c>
      <c r="D48" s="26">
        <v>6866</v>
      </c>
      <c r="E48" s="26">
        <v>6827</v>
      </c>
      <c r="F48" s="26">
        <v>39</v>
      </c>
      <c r="G48" s="26">
        <v>39</v>
      </c>
      <c r="H48" s="26">
        <v>23</v>
      </c>
      <c r="I48" s="26">
        <v>2</v>
      </c>
      <c r="J48" s="26">
        <v>14</v>
      </c>
      <c r="K48" s="26">
        <v>0</v>
      </c>
      <c r="L48" s="26">
        <v>55</v>
      </c>
      <c r="M48" s="26">
        <v>12</v>
      </c>
      <c r="N48" s="26">
        <v>29</v>
      </c>
      <c r="O48" s="26">
        <v>14</v>
      </c>
      <c r="P48" s="26">
        <v>0</v>
      </c>
      <c r="Q48" s="26">
        <v>0</v>
      </c>
    </row>
    <row r="49" spans="1:17" ht="15">
      <c r="A49" s="1" t="str">
        <f>"022507"</f>
        <v>022507</v>
      </c>
      <c r="B49" s="1" t="s">
        <v>44</v>
      </c>
      <c r="C49" s="26">
        <v>8285</v>
      </c>
      <c r="D49" s="26">
        <v>6754</v>
      </c>
      <c r="E49" s="26">
        <v>6646</v>
      </c>
      <c r="F49" s="26">
        <v>108</v>
      </c>
      <c r="G49" s="26">
        <v>106</v>
      </c>
      <c r="H49" s="26">
        <v>87</v>
      </c>
      <c r="I49" s="26">
        <v>5</v>
      </c>
      <c r="J49" s="26">
        <v>14</v>
      </c>
      <c r="K49" s="26">
        <v>2</v>
      </c>
      <c r="L49" s="26">
        <v>80</v>
      </c>
      <c r="M49" s="26">
        <v>11</v>
      </c>
      <c r="N49" s="26">
        <v>55</v>
      </c>
      <c r="O49" s="26">
        <v>14</v>
      </c>
      <c r="P49" s="26">
        <v>0</v>
      </c>
      <c r="Q49" s="26">
        <v>0</v>
      </c>
    </row>
    <row r="50" spans="1:17" ht="15">
      <c r="A50" s="2" t="str">
        <f>"026101"</f>
        <v>026101</v>
      </c>
      <c r="B50" s="2" t="s">
        <v>45</v>
      </c>
      <c r="C50" s="27">
        <v>75151</v>
      </c>
      <c r="D50" s="27">
        <v>64071</v>
      </c>
      <c r="E50" s="27">
        <v>63627</v>
      </c>
      <c r="F50" s="27">
        <v>444</v>
      </c>
      <c r="G50" s="27">
        <v>442</v>
      </c>
      <c r="H50" s="27">
        <v>232</v>
      </c>
      <c r="I50" s="27">
        <v>55</v>
      </c>
      <c r="J50" s="27">
        <v>155</v>
      </c>
      <c r="K50" s="27">
        <v>2</v>
      </c>
      <c r="L50" s="27">
        <v>943</v>
      </c>
      <c r="M50" s="27">
        <v>215</v>
      </c>
      <c r="N50" s="27">
        <v>573</v>
      </c>
      <c r="O50" s="27">
        <v>155</v>
      </c>
      <c r="P50" s="27">
        <v>0</v>
      </c>
      <c r="Q50" s="27">
        <v>0</v>
      </c>
    </row>
    <row r="51" spans="1:17" ht="15">
      <c r="A51" s="2"/>
      <c r="B51" s="2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">
      <c r="A52" s="29" t="s">
        <v>46</v>
      </c>
      <c r="B52" s="4" t="s">
        <v>47</v>
      </c>
      <c r="C52" s="28">
        <v>454388</v>
      </c>
      <c r="D52" s="28">
        <v>377794</v>
      </c>
      <c r="E52" s="28">
        <v>374641</v>
      </c>
      <c r="F52" s="28">
        <v>3153</v>
      </c>
      <c r="G52" s="28">
        <v>3125</v>
      </c>
      <c r="H52" s="28">
        <v>2251</v>
      </c>
      <c r="I52" s="28">
        <v>202</v>
      </c>
      <c r="J52" s="28">
        <v>672</v>
      </c>
      <c r="K52" s="28">
        <v>28</v>
      </c>
      <c r="L52" s="28">
        <v>4208</v>
      </c>
      <c r="M52" s="28">
        <v>1393</v>
      </c>
      <c r="N52" s="28">
        <v>2143</v>
      </c>
      <c r="O52" s="28">
        <v>672</v>
      </c>
      <c r="P52" s="28">
        <v>0</v>
      </c>
      <c r="Q52" s="28">
        <v>0</v>
      </c>
    </row>
  </sheetData>
  <sheetProtection/>
  <mergeCells count="2">
    <mergeCell ref="G3:K3"/>
    <mergeCell ref="D3:F3"/>
  </mergeCells>
  <printOptions/>
  <pageMargins left="0.2362204724409449" right="0.03937007874015748" top="0.7480314960629921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</cp:lastModifiedBy>
  <cp:lastPrinted>2017-07-19T09:34:10Z</cp:lastPrinted>
  <dcterms:created xsi:type="dcterms:W3CDTF">2017-07-12T05:47:21Z</dcterms:created>
  <dcterms:modified xsi:type="dcterms:W3CDTF">2017-07-19T09:34:25Z</dcterms:modified>
  <cp:category/>
  <cp:version/>
  <cp:contentType/>
  <cp:contentStatus/>
</cp:coreProperties>
</file>